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d.docs.live.net/9121219f72c3a1b0/Documents/BC Stewardship Centre/Green Shores/Green Shores for Homes/"/>
    </mc:Choice>
  </mc:AlternateContent>
  <xr:revisionPtr revIDLastSave="2" documentId="8_{69CE20F6-FD41-4CA0-A4F2-8808724B096B}" xr6:coauthVersionLast="47" xr6:coauthVersionMax="47" xr10:uidLastSave="{824E15F0-6279-458F-AB53-42A943BF26B9}"/>
  <bookViews>
    <workbookView xWindow="-2292" yWindow="-17388" windowWidth="30936" windowHeight="16776" xr2:uid="{1E06B67D-4C6B-474D-A197-043E7E5479EA}"/>
  </bookViews>
  <sheets>
    <sheet name="Cover" sheetId="1" r:id="rId1"/>
    <sheet name="INSTRUCTIONS" sheetId="2" r:id="rId2"/>
    <sheet name="Information Sheet" sheetId="3" r:id="rId3"/>
    <sheet name="Credit Summary" sheetId="4" r:id="rId4"/>
    <sheet name="Existing Conditions" sheetId="5" r:id="rId5"/>
    <sheet name="Site Design" sheetId="6" r:id="rId6"/>
    <sheet name="Env Mgmt" sheetId="7" r:id="rId7"/>
    <sheet name="Crit Habitats" sheetId="8" r:id="rId8"/>
    <sheet name="1.1 No SPS" sheetId="9" r:id="rId9"/>
    <sheet name="1.2 Setback" sheetId="10" r:id="rId10"/>
    <sheet name="1.3 Hard Armour" sheetId="11" r:id="rId11"/>
    <sheet name="1.4 Groin Removal" sheetId="12" r:id="rId12"/>
    <sheet name="1.5 Nb Mgmt" sheetId="13" r:id="rId13"/>
    <sheet name="Emery Calc" sheetId="33" r:id="rId14"/>
    <sheet name="1.6 Retreat" sheetId="14" r:id="rId15"/>
    <sheet name="2.1 Crit Habitat" sheetId="15" r:id="rId16"/>
    <sheet name="2.2 Riparian Veg" sheetId="16" r:id="rId17"/>
    <sheet name="2.3 TreesSnags" sheetId="17" r:id="rId18"/>
    <sheet name="2.4 Invasives" sheetId="18" r:id="rId19"/>
    <sheet name="2.5 Organic" sheetId="19" r:id="rId20"/>
    <sheet name="2.6 Overwater" sheetId="20" r:id="rId21"/>
    <sheet name="2.7 Access" sheetId="21" r:id="rId22"/>
    <sheet name="3.1 Disturbance" sheetId="22" r:id="rId23"/>
    <sheet name="3.2 TreatRunoff" sheetId="23" r:id="rId24"/>
    <sheet name="3.3 Products" sheetId="24" r:id="rId25"/>
    <sheet name="3.4 Creosote" sheetId="25" r:id="rId26"/>
    <sheet name="3.5 Herbicides" sheetId="26" r:id="rId27"/>
    <sheet name="Landscape Maintenance" sheetId="27" r:id="rId28"/>
    <sheet name="3.6 Sewage" sheetId="28" r:id="rId29"/>
    <sheet name="4.1 Collaboration" sheetId="29" r:id="rId30"/>
    <sheet name="4.2 Education" sheetId="30" r:id="rId31"/>
    <sheet name="4.3 Covenant" sheetId="31" r:id="rId32"/>
    <sheet name="4.4 Stewardship" sheetId="32" r:id="rId33"/>
  </sheets>
  <definedNames>
    <definedName name="Existing_Conditions_Plan">'Credit Summary'!$D$6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 i="23" l="1"/>
  <c r="D13" i="22"/>
  <c r="F13" i="22"/>
  <c r="E13" i="22"/>
  <c r="C13" i="33"/>
  <c r="C12" i="33"/>
  <c r="C11" i="33"/>
  <c r="C10" i="33"/>
  <c r="C9" i="33"/>
  <c r="C8" i="33"/>
  <c r="C7" i="33"/>
  <c r="C6" i="33"/>
  <c r="C5" i="33"/>
  <c r="C4" i="33"/>
  <c r="C3" i="33"/>
  <c r="E2" i="33"/>
  <c r="E3" i="33" s="1"/>
  <c r="C2" i="33"/>
  <c r="G2" i="33" s="1"/>
  <c r="G3" i="33" s="1"/>
  <c r="G4" i="33" l="1"/>
  <c r="E4" i="33"/>
  <c r="E5" i="33" l="1"/>
  <c r="G5" i="33"/>
  <c r="G6" i="33" l="1"/>
  <c r="E6" i="33"/>
  <c r="G7" i="33" l="1"/>
  <c r="E7" i="33"/>
  <c r="G8" i="33" l="1"/>
  <c r="E8" i="33"/>
  <c r="G9" i="33" l="1"/>
  <c r="E9" i="33"/>
  <c r="G10" i="33" l="1"/>
  <c r="E10" i="33"/>
  <c r="E11" i="33" l="1"/>
  <c r="G11" i="33"/>
  <c r="H10" i="33" l="1"/>
  <c r="H9" i="33" s="1"/>
  <c r="H8" i="33" s="1"/>
  <c r="H7" i="33" s="1"/>
  <c r="H6" i="33" s="1"/>
  <c r="H5" i="33" s="1"/>
  <c r="H4" i="33" s="1"/>
  <c r="H3" i="33" s="1"/>
  <c r="H2" i="33" s="1"/>
  <c r="G12" i="33"/>
  <c r="F10" i="33"/>
  <c r="F9" i="33" s="1"/>
  <c r="F8" i="33" s="1"/>
  <c r="F7" i="33" s="1"/>
  <c r="F6" i="33" s="1"/>
  <c r="F5" i="33" s="1"/>
  <c r="F4" i="33" s="1"/>
  <c r="F3" i="33" s="1"/>
  <c r="F2" i="33" s="1"/>
  <c r="E12" i="33"/>
  <c r="E13" i="33" l="1"/>
  <c r="F12" i="33"/>
  <c r="G13" i="33"/>
  <c r="H12" i="33"/>
  <c r="F13" i="33" l="1"/>
  <c r="H13" i="33"/>
  <c r="F16" i="11" l="1"/>
  <c r="G13" i="4" s="1"/>
  <c r="E16" i="11"/>
  <c r="D16" i="11"/>
  <c r="G19" i="4"/>
  <c r="F19" i="4"/>
  <c r="F10" i="15"/>
  <c r="E10" i="15"/>
  <c r="A14" i="15"/>
  <c r="G39" i="4"/>
  <c r="F39" i="4"/>
  <c r="G38" i="4"/>
  <c r="F38" i="4"/>
  <c r="G37" i="4"/>
  <c r="G40" i="4" s="1"/>
  <c r="F37" i="4"/>
  <c r="G36" i="4"/>
  <c r="F36" i="4"/>
  <c r="G33" i="4"/>
  <c r="F33" i="4"/>
  <c r="G32" i="4"/>
  <c r="F32" i="4"/>
  <c r="G31" i="4"/>
  <c r="F31" i="4"/>
  <c r="G30" i="4"/>
  <c r="G29" i="4"/>
  <c r="F29" i="4"/>
  <c r="G25" i="4"/>
  <c r="F25" i="4"/>
  <c r="G24" i="4"/>
  <c r="F24" i="4"/>
  <c r="G23" i="4"/>
  <c r="F23" i="4"/>
  <c r="G22" i="4"/>
  <c r="F22" i="4"/>
  <c r="G21" i="4"/>
  <c r="F21" i="4"/>
  <c r="G16" i="4"/>
  <c r="F16" i="4"/>
  <c r="G15" i="4"/>
  <c r="F15" i="4"/>
  <c r="G14" i="4"/>
  <c r="F14" i="4"/>
  <c r="E8" i="12"/>
  <c r="G12" i="4"/>
  <c r="F40" i="4"/>
  <c r="E6" i="32"/>
  <c r="D6" i="32"/>
  <c r="C6" i="32"/>
  <c r="G8" i="31"/>
  <c r="F8" i="31"/>
  <c r="E8" i="31"/>
  <c r="F7" i="30"/>
  <c r="E7" i="30"/>
  <c r="D7" i="30"/>
  <c r="F7" i="29"/>
  <c r="E7" i="29"/>
  <c r="D7" i="29"/>
  <c r="E8" i="28"/>
  <c r="D8" i="28"/>
  <c r="C8" i="28"/>
  <c r="F8" i="26"/>
  <c r="E8" i="26"/>
  <c r="D8" i="26"/>
  <c r="F8" i="25"/>
  <c r="E8" i="25"/>
  <c r="D8" i="25"/>
  <c r="F8" i="24"/>
  <c r="E8" i="24"/>
  <c r="F30" i="4" s="1"/>
  <c r="D8" i="24"/>
  <c r="C25" i="23"/>
  <c r="I14" i="23"/>
  <c r="H14" i="23"/>
  <c r="G14" i="23"/>
  <c r="G28" i="4"/>
  <c r="G34" i="4" s="1"/>
  <c r="F28" i="4"/>
  <c r="F9" i="21"/>
  <c r="E9" i="21"/>
  <c r="D9" i="21"/>
  <c r="F13" i="20"/>
  <c r="E13" i="20"/>
  <c r="D13" i="20"/>
  <c r="F10" i="19"/>
  <c r="E10" i="19"/>
  <c r="D10" i="19"/>
  <c r="F8" i="18"/>
  <c r="E8" i="18"/>
  <c r="D8" i="18"/>
  <c r="H8" i="17"/>
  <c r="G8" i="17"/>
  <c r="F8" i="17"/>
  <c r="G12" i="16"/>
  <c r="G20" i="4" s="1"/>
  <c r="G26" i="4" s="1"/>
  <c r="F12" i="16"/>
  <c r="F20" i="4" s="1"/>
  <c r="E12" i="16"/>
  <c r="F7" i="14"/>
  <c r="E7" i="14"/>
  <c r="D7" i="14"/>
  <c r="F16" i="13"/>
  <c r="E16" i="13"/>
  <c r="D16" i="13"/>
  <c r="F8" i="12"/>
  <c r="D8" i="12"/>
  <c r="F13" i="4"/>
  <c r="E10" i="10"/>
  <c r="D10" i="10"/>
  <c r="F12" i="4" s="1"/>
  <c r="C10" i="10"/>
  <c r="E10" i="9"/>
  <c r="G11" i="4" s="1"/>
  <c r="D10" i="9"/>
  <c r="F11" i="4" s="1"/>
  <c r="C10" i="9"/>
  <c r="F34" i="4" l="1"/>
  <c r="F26" i="4"/>
  <c r="F17" i="4"/>
  <c r="G17" i="4"/>
  <c r="G42" i="4" s="1"/>
  <c r="F42" i="4" l="1"/>
</calcChain>
</file>

<file path=xl/sharedStrings.xml><?xml version="1.0" encoding="utf-8"?>
<sst xmlns="http://schemas.openxmlformats.org/spreadsheetml/2006/main" count="714" uniqueCount="528">
  <si>
    <t>GSH Credits and Ratings Submittal Forms</t>
  </si>
  <si>
    <t xml:space="preserve">INSTRUCTIONS </t>
  </si>
  <si>
    <r>
      <rPr>
        <b/>
        <sz val="14"/>
        <color theme="1"/>
        <rFont val="Calibri"/>
        <family val="2"/>
        <scheme val="minor"/>
      </rPr>
      <t>1.</t>
    </r>
    <r>
      <rPr>
        <sz val="14"/>
        <color indexed="8"/>
        <rFont val="Times New Roman"/>
        <family val="1"/>
      </rPr>
      <t> </t>
    </r>
    <r>
      <rPr>
        <sz val="14"/>
        <color indexed="8"/>
        <rFont val="Calibri"/>
        <family val="2"/>
      </rPr>
      <t>Fill out the Information Sheet (next tab/page).</t>
    </r>
  </si>
  <si>
    <r>
      <rPr>
        <b/>
        <sz val="14"/>
        <color theme="1"/>
        <rFont val="Calibri"/>
        <family val="2"/>
        <scheme val="minor"/>
      </rPr>
      <t>2.</t>
    </r>
    <r>
      <rPr>
        <sz val="14"/>
        <color theme="1"/>
        <rFont val="Calibri"/>
        <family val="2"/>
        <scheme val="minor"/>
      </rPr>
      <t> Go to the Credit Summary (third tab/page). You can link to any of the application requirements or credits by clicking on the applicable “Link to Submittal Requirements” in the Summary table or by clicking on the applicable tab at the bottom of the screen.</t>
    </r>
  </si>
  <si>
    <r>
      <rPr>
        <b/>
        <sz val="14"/>
        <color theme="1"/>
        <rFont val="Calibri"/>
        <family val="2"/>
        <scheme val="minor"/>
      </rPr>
      <t>3.</t>
    </r>
    <r>
      <rPr>
        <sz val="14"/>
        <color indexed="8"/>
        <rFont val="Times New Roman"/>
        <family val="1"/>
      </rPr>
      <t> </t>
    </r>
    <r>
      <rPr>
        <sz val="14"/>
        <color indexed="8"/>
        <rFont val="Calibri"/>
        <family val="2"/>
      </rPr>
      <t>Determine if your project can meet the</t>
    </r>
    <r>
      <rPr>
        <b/>
        <sz val="14"/>
        <color indexed="8"/>
        <rFont val="Calibri"/>
        <family val="2"/>
      </rPr>
      <t xml:space="preserve"> four application requirements</t>
    </r>
    <r>
      <rPr>
        <sz val="14"/>
        <color indexed="8"/>
        <rFont val="Calibri"/>
        <family val="2"/>
      </rPr>
      <t xml:space="preserve"> by reviewing and checking off the lists for each of these Requirements.</t>
    </r>
  </si>
  <si>
    <r>
      <rPr>
        <b/>
        <sz val="14"/>
        <color theme="1"/>
        <rFont val="Calibri"/>
        <family val="2"/>
        <scheme val="minor"/>
      </rPr>
      <t>4.</t>
    </r>
    <r>
      <rPr>
        <sz val="14"/>
        <color indexed="8"/>
        <rFont val="Times New Roman"/>
        <family val="1"/>
      </rPr>
      <t> </t>
    </r>
    <r>
      <rPr>
        <sz val="14"/>
        <color indexed="8"/>
        <rFont val="Calibri"/>
        <family val="2"/>
      </rPr>
      <t xml:space="preserve">Reviewing the list of credits in each of the four Credit categories, figure out </t>
    </r>
    <r>
      <rPr>
        <b/>
        <sz val="14"/>
        <color indexed="8"/>
        <rFont val="Calibri"/>
        <family val="2"/>
      </rPr>
      <t>which credits apply to your project</t>
    </r>
    <r>
      <rPr>
        <sz val="14"/>
        <color indexed="8"/>
        <rFont val="Calibri"/>
        <family val="2"/>
      </rPr>
      <t>.</t>
    </r>
  </si>
  <si>
    <r>
      <rPr>
        <b/>
        <sz val="14"/>
        <color theme="1"/>
        <rFont val="Calibri"/>
        <family val="2"/>
        <scheme val="minor"/>
      </rPr>
      <t>5.</t>
    </r>
    <r>
      <rPr>
        <sz val="14"/>
        <color indexed="8"/>
        <rFont val="Times New Roman"/>
        <family val="1"/>
      </rPr>
      <t> </t>
    </r>
    <r>
      <rPr>
        <sz val="14"/>
        <color indexed="8"/>
        <rFont val="Calibri"/>
        <family val="2"/>
      </rPr>
      <t xml:space="preserve">For each </t>
    </r>
    <r>
      <rPr>
        <b/>
        <sz val="14"/>
        <color indexed="8"/>
        <rFont val="Calibri"/>
        <family val="2"/>
      </rPr>
      <t xml:space="preserve">applicable </t>
    </r>
    <r>
      <rPr>
        <sz val="14"/>
        <color indexed="8"/>
        <rFont val="Calibri"/>
        <family val="2"/>
      </rPr>
      <t>credit, go to the related submittal form:</t>
    </r>
  </si>
  <si>
    <r>
      <rPr>
        <b/>
        <sz val="14"/>
        <color theme="1"/>
        <rFont val="Calibri"/>
        <family val="2"/>
        <scheme val="minor"/>
      </rPr>
      <t>a.</t>
    </r>
    <r>
      <rPr>
        <sz val="14"/>
        <color indexed="8"/>
        <rFont val="Times New Roman"/>
        <family val="1"/>
      </rPr>
      <t> </t>
    </r>
    <r>
      <rPr>
        <sz val="14"/>
        <color indexed="8"/>
        <rFont val="Calibri"/>
        <family val="2"/>
      </rPr>
      <t xml:space="preserve">Determine if you have all the information to satisfy the requirements for that credit. For more details on the information needed and how to attain that credit, refer to the applicable section in the </t>
    </r>
    <r>
      <rPr>
        <i/>
        <sz val="14"/>
        <color indexed="8"/>
        <rFont val="Calibri"/>
        <family val="2"/>
      </rPr>
      <t>Credits and Ratings Guide</t>
    </r>
    <r>
      <rPr>
        <sz val="14"/>
        <color indexed="8"/>
        <rFont val="Calibri"/>
        <family val="2"/>
      </rPr>
      <t>.</t>
    </r>
  </si>
  <si>
    <r>
      <rPr>
        <b/>
        <sz val="14"/>
        <color theme="1"/>
        <rFont val="Calibri"/>
        <family val="2"/>
        <scheme val="minor"/>
      </rPr>
      <t>b.</t>
    </r>
    <r>
      <rPr>
        <sz val="14"/>
        <color indexed="8"/>
        <rFont val="Times New Roman"/>
        <family val="1"/>
      </rPr>
      <t> </t>
    </r>
    <r>
      <rPr>
        <sz val="14"/>
        <color indexed="8"/>
        <rFont val="Calibri"/>
        <family val="2"/>
      </rPr>
      <t>Determine and insert the number of points (Basic and Bonus) that you think the project is eligible for.</t>
    </r>
  </si>
  <si>
    <t xml:space="preserve">Submit to &gt;&gt;&gt;&gt;&gt;&gt;&gt;&gt;&gt;&gt; </t>
  </si>
  <si>
    <t>Pay fee of $XX to&gt;&gt;&gt;&gt;&gt;&gt;&gt;&gt;</t>
  </si>
  <si>
    <t>Contact Information</t>
  </si>
  <si>
    <t>Your NAME</t>
  </si>
  <si>
    <t>Address</t>
  </si>
  <si>
    <t>Phone</t>
  </si>
  <si>
    <t>Email</t>
  </si>
  <si>
    <t>Additional Contact/s</t>
  </si>
  <si>
    <t>Project Information</t>
  </si>
  <si>
    <t xml:space="preserve">Site Name </t>
  </si>
  <si>
    <t>Parcel Number</t>
  </si>
  <si>
    <t>Street Address</t>
  </si>
  <si>
    <t>City</t>
  </si>
  <si>
    <t>State/Province</t>
  </si>
  <si>
    <t>Country</t>
  </si>
  <si>
    <t>Type of Development:</t>
  </si>
  <si>
    <t>Check all that apply</t>
  </si>
  <si>
    <t xml:space="preserve">           Whole Site</t>
  </si>
  <si>
    <t xml:space="preserve">           Riparian/Shoreline Development ONLY</t>
  </si>
  <si>
    <t xml:space="preserve">           Lake shore</t>
  </si>
  <si>
    <t xml:space="preserve">           Marine shore</t>
  </si>
  <si>
    <t xml:space="preserve">           Greenfield (not previously developed)</t>
  </si>
  <si>
    <t xml:space="preserve">           Redevelopment or Renovation</t>
  </si>
  <si>
    <r>
      <t xml:space="preserve">           Lot size </t>
    </r>
    <r>
      <rPr>
        <u/>
        <sz val="16"/>
        <rFont val="Calibri"/>
        <family val="2"/>
      </rPr>
      <t>&lt;</t>
    </r>
    <r>
      <rPr>
        <sz val="16"/>
        <rFont val="Calibri"/>
        <family val="2"/>
      </rPr>
      <t xml:space="preserve"> 1/4 acre</t>
    </r>
  </si>
  <si>
    <t xml:space="preserve">           Lot size &gt; 1/4 acre</t>
  </si>
  <si>
    <t xml:space="preserve">           Bedrock shore </t>
  </si>
  <si>
    <t xml:space="preserve">           Sediment-based shore</t>
  </si>
  <si>
    <t xml:space="preserve">Purpose of Project: </t>
  </si>
  <si>
    <t xml:space="preserve">           Construct or add to primary dwelling</t>
  </si>
  <si>
    <t xml:space="preserve">           Construct or add to secondary structure</t>
  </si>
  <si>
    <t xml:space="preserve">           Construct or modify site drainage</t>
  </si>
  <si>
    <t xml:space="preserve">           Landscaping </t>
  </si>
  <si>
    <t xml:space="preserve">           Remove or modify bulkhead</t>
  </si>
  <si>
    <t xml:space="preserve">           Remove or modify groin or other on-beach structure</t>
  </si>
  <si>
    <t xml:space="preserve">           Construct or modify soft shore </t>
  </si>
  <si>
    <t xml:space="preserve">           Modify riparian vegetation</t>
  </si>
  <si>
    <t xml:space="preserve">           Construct or modify overwater structure (dock, pier, float, etc.)</t>
  </si>
  <si>
    <t xml:space="preserve">           Construct or modify shoreline access</t>
  </si>
  <si>
    <t xml:space="preserve">           Remove creosote materials</t>
  </si>
  <si>
    <t xml:space="preserve">           Construct or renovate on-site sewage treatment</t>
  </si>
  <si>
    <t xml:space="preserve">           Other - specify:</t>
  </si>
  <si>
    <t>Start Date</t>
  </si>
  <si>
    <t>Completion Date</t>
  </si>
  <si>
    <t>Project Characteristics</t>
  </si>
  <si>
    <t>Waterbody</t>
  </si>
  <si>
    <t>Lot Area</t>
  </si>
  <si>
    <t>Length of Shoreline</t>
  </si>
  <si>
    <t>Building Footprint or Impervious Surface Area (if relevant)</t>
  </si>
  <si>
    <t xml:space="preserve">Project Team Information </t>
  </si>
  <si>
    <t>Name</t>
  </si>
  <si>
    <t>Role                                                                        Contact info: email, phone no.</t>
  </si>
  <si>
    <t>Green Shores for Homes - Project Application                                     office use, #</t>
  </si>
  <si>
    <t>GREEN SHORES FOR HOMES CREDIT SUMMARY</t>
  </si>
  <si>
    <t xml:space="preserve"> </t>
  </si>
  <si>
    <t>Credit</t>
  </si>
  <si>
    <t>Link to Submittal Requirements</t>
  </si>
  <si>
    <t>Points Available</t>
  </si>
  <si>
    <t>Points Applied for by Applicant</t>
  </si>
  <si>
    <t>Points Confirmed by Verifier</t>
  </si>
  <si>
    <t>Application  Requirements</t>
  </si>
  <si>
    <t>Existing Conditions Plan</t>
  </si>
  <si>
    <t>Required</t>
  </si>
  <si>
    <t>--</t>
  </si>
  <si>
    <t>Site Design Plan</t>
  </si>
  <si>
    <t>Environmental Management Plan for Construction</t>
  </si>
  <si>
    <t>Env Mgmt Plan</t>
  </si>
  <si>
    <t>Critical or Sensitive Habitats</t>
  </si>
  <si>
    <t>Critical Habitats</t>
  </si>
  <si>
    <t>Shoreline</t>
  </si>
  <si>
    <t>Processes</t>
  </si>
  <si>
    <t>No Shoreline Protection Structures</t>
  </si>
  <si>
    <t>1.1 No SPS</t>
  </si>
  <si>
    <t>Setback/Impact Avoidance</t>
  </si>
  <si>
    <t>1.2 Setback</t>
  </si>
  <si>
    <t>1.4 Groin Removal</t>
  </si>
  <si>
    <t>Managed Retreat</t>
  </si>
  <si>
    <t>1.6 Managed Retreat</t>
  </si>
  <si>
    <t>SUB-TOTAL:</t>
  </si>
  <si>
    <t>Shoreline Habitats</t>
  </si>
  <si>
    <t>Trees and Snags</t>
  </si>
  <si>
    <t>Overwater Structures</t>
  </si>
  <si>
    <t>Access Design</t>
  </si>
  <si>
    <t>Water Quality</t>
  </si>
  <si>
    <t>3.1 Site Disturbance</t>
  </si>
  <si>
    <t>Environmentally Friendly Building Products</t>
  </si>
  <si>
    <t>3.3 Env. Products</t>
  </si>
  <si>
    <t>3.4 Creosote Removal</t>
  </si>
  <si>
    <t>Herbicides, Pesticides and Fertilizers</t>
  </si>
  <si>
    <t>3.5 Herbicides Pesticides</t>
  </si>
  <si>
    <t>3.6 Sewage Treatment</t>
  </si>
  <si>
    <t xml:space="preserve"> SUB-TOTAL:</t>
  </si>
  <si>
    <t>Shore Stewardship</t>
  </si>
  <si>
    <t>Shoreline Collaboration</t>
  </si>
  <si>
    <t>4.1 Collaboration</t>
  </si>
  <si>
    <t>Public Information and Education</t>
  </si>
  <si>
    <t>4.2 Education</t>
  </si>
  <si>
    <t>Conservation Easement or Covenant</t>
  </si>
  <si>
    <t>4.3 Covenant</t>
  </si>
  <si>
    <t>Shoreline Stewardship Participation</t>
  </si>
  <si>
    <t>4.4 Stewardship</t>
  </si>
  <si>
    <t>TOTALS</t>
  </si>
  <si>
    <r>
      <rPr>
        <b/>
        <sz val="16"/>
        <rFont val="Calibri"/>
        <family val="2"/>
      </rPr>
      <t>20-39</t>
    </r>
    <r>
      <rPr>
        <sz val="16"/>
        <rFont val="Calibri"/>
        <family val="2"/>
      </rPr>
      <t xml:space="preserve"> points with minimum </t>
    </r>
    <r>
      <rPr>
        <b/>
        <sz val="16"/>
        <rFont val="Calibri"/>
        <family val="2"/>
      </rPr>
      <t>10</t>
    </r>
    <r>
      <rPr>
        <sz val="16"/>
        <rFont val="Calibri"/>
        <family val="2"/>
      </rPr>
      <t xml:space="preserve"> points collectively from Shoreline Processes and Shoreline Habitats credit categories</t>
    </r>
  </si>
  <si>
    <r>
      <t>Minimum</t>
    </r>
    <r>
      <rPr>
        <b/>
        <sz val="16"/>
        <rFont val="Calibri"/>
        <family val="2"/>
      </rPr>
      <t xml:space="preserve"> 40 points</t>
    </r>
    <r>
      <rPr>
        <sz val="16"/>
        <rFont val="Calibri"/>
        <family val="2"/>
      </rPr>
      <t xml:space="preserve"> with minimum </t>
    </r>
    <r>
      <rPr>
        <b/>
        <sz val="16"/>
        <rFont val="Calibri"/>
        <family val="2"/>
      </rPr>
      <t>20</t>
    </r>
    <r>
      <rPr>
        <sz val="16"/>
        <rFont val="Calibri"/>
        <family val="2"/>
      </rPr>
      <t xml:space="preserve"> points collectively from Shoreline Process and Shoreline Habitat credit categories</t>
    </r>
  </si>
  <si>
    <t>Organic Material</t>
  </si>
  <si>
    <t>Hard Armour Removal</t>
  </si>
  <si>
    <t xml:space="preserve">Application Requirement: Existing Conditions Plan </t>
  </si>
  <si>
    <r>
      <rPr>
        <b/>
        <sz val="16"/>
        <rFont val="Calibri"/>
        <family val="2"/>
        <scheme val="minor"/>
      </rPr>
      <t xml:space="preserve">In preparation for the GSH program, identify and map out existing site conditions that will affect—or be affected by—your proposed project. </t>
    </r>
    <r>
      <rPr>
        <sz val="16"/>
        <rFont val="Calibri"/>
        <family val="2"/>
        <scheme val="minor"/>
      </rPr>
      <t xml:space="preserve">This page lists the basic elements that should be included in the Existing Conditions Plan.  More elements may be required depending on which credits are chosen (see those credits' requirements). </t>
    </r>
  </si>
  <si>
    <t>Existing Conditions Plan - required elements
(see Guide Application Requirements section for details)</t>
  </si>
  <si>
    <t>North arrow</t>
  </si>
  <si>
    <t>Scale bar</t>
  </si>
  <si>
    <t>Property owner</t>
  </si>
  <si>
    <t>Property address</t>
  </si>
  <si>
    <t>Who drew plan</t>
  </si>
  <si>
    <t>Date drawn</t>
  </si>
  <si>
    <t>Lot boundaries and dimensions</t>
  </si>
  <si>
    <t>Whether the shoreline is eroding, accreting or stable</t>
  </si>
  <si>
    <t xml:space="preserve">Elevations and contours IF site topography is affected by project (e.g., by grading) </t>
  </si>
  <si>
    <t>Location of building setback(s) required by local code or regulation (if one exists)</t>
  </si>
  <si>
    <t xml:space="preserve">COMMENTS:
</t>
  </si>
  <si>
    <t xml:space="preserve">Return to Credit Summary Table </t>
  </si>
  <si>
    <r>
      <rPr>
        <b/>
        <sz val="16"/>
        <color rgb="FF681A1A"/>
        <rFont val="Calibri"/>
        <family val="2"/>
      </rPr>
      <t>Applicant's</t>
    </r>
    <r>
      <rPr>
        <b/>
        <sz val="20"/>
        <color rgb="FF681A1A"/>
        <rFont val="Wingdings"/>
        <charset val="2"/>
      </rPr>
      <t xml:space="preserve">
ü</t>
    </r>
  </si>
  <si>
    <r>
      <rPr>
        <b/>
        <sz val="16"/>
        <color rgb="FF681A1A"/>
        <rFont val="Calibri"/>
        <family val="2"/>
      </rPr>
      <t>Verifier's</t>
    </r>
    <r>
      <rPr>
        <b/>
        <sz val="20"/>
        <color rgb="FF681A1A"/>
        <rFont val="Wingdings"/>
        <charset val="2"/>
      </rPr>
      <t xml:space="preserve">
ü</t>
    </r>
  </si>
  <si>
    <r>
      <t xml:space="preserve">Riparian vegetation - </t>
    </r>
    <r>
      <rPr>
        <u/>
        <sz val="16"/>
        <color rgb="FF632523"/>
        <rFont val="Calibri"/>
        <family val="2"/>
      </rPr>
      <t>general</t>
    </r>
    <r>
      <rPr>
        <sz val="16"/>
        <color rgb="FF632523"/>
        <rFont val="Calibri"/>
        <family val="2"/>
      </rPr>
      <t xml:space="preserve"> extent and nature of plant species</t>
    </r>
  </si>
  <si>
    <r>
      <t>Existing buildings</t>
    </r>
    <r>
      <rPr>
        <b/>
        <sz val="16"/>
        <color rgb="FF632523"/>
        <rFont val="Calibri"/>
        <family val="2"/>
      </rPr>
      <t xml:space="preserve"> -</t>
    </r>
    <r>
      <rPr>
        <sz val="16"/>
        <color rgb="FF632523"/>
        <rFont val="Calibri"/>
        <family val="2"/>
      </rPr>
      <t xml:space="preserve"> footprint, identity (what it is).  Include any structures affected by the project including houses, sheds, garages, boathouses, driveways, walkways, patios, decks, retaining walls, stairways, etc. </t>
    </r>
  </si>
  <si>
    <r>
      <t xml:space="preserve">Application Requirement: Site Design Plan </t>
    </r>
    <r>
      <rPr>
        <sz val="20"/>
        <color theme="0"/>
        <rFont val="Calibri"/>
        <family val="2"/>
      </rPr>
      <t xml:space="preserve"> </t>
    </r>
  </si>
  <si>
    <r>
      <rPr>
        <b/>
        <sz val="16"/>
        <color theme="1"/>
        <rFont val="Calibri"/>
        <family val="2"/>
        <scheme val="minor"/>
      </rPr>
      <t xml:space="preserve">Develop a site design plan that shows the proposed development project in the context of current site conditions and processes. </t>
    </r>
    <r>
      <rPr>
        <sz val="16"/>
        <color theme="1"/>
        <rFont val="Calibri"/>
        <family val="2"/>
        <scheme val="minor"/>
      </rPr>
      <t xml:space="preserve">This page lists the basic elements that should be included in the Site Design Plan.  More elements or greater detail on the elements listed may be required depending on which credits are chosen. </t>
    </r>
  </si>
  <si>
    <t>Basic Site Plan - required elements
(see Guide Application Requirements section for details)</t>
  </si>
  <si>
    <t>From Ex. Conditions Plan</t>
  </si>
  <si>
    <t>North arrow, scale bar, date drawn, property owner, property address, who drew plan</t>
  </si>
  <si>
    <t>l</t>
  </si>
  <si>
    <t xml:space="preserve">Lot boundaries </t>
  </si>
  <si>
    <t>Ordinary High Water Mark (OHWM) or Natural Boundary (NB)</t>
  </si>
  <si>
    <t>New buildings and structures, including accesses and pedestrian paths  - show footprint, identity, distance (setback) from OHWM</t>
  </si>
  <si>
    <t>Any changes to riparian vegetation IF changed by project</t>
  </si>
  <si>
    <t>Any changes to other vegetation features on property IF changed by project</t>
  </si>
  <si>
    <t>COMMENTS:</t>
  </si>
  <si>
    <r>
      <rPr>
        <b/>
        <sz val="16"/>
        <color rgb="FF681A1A"/>
        <rFont val="Calibri"/>
        <family val="2"/>
      </rPr>
      <t>Applicant's</t>
    </r>
    <r>
      <rPr>
        <b/>
        <sz val="16"/>
        <color rgb="FF681A1A"/>
        <rFont val="Wingdings"/>
        <charset val="2"/>
      </rPr>
      <t xml:space="preserve">
ü</t>
    </r>
  </si>
  <si>
    <r>
      <rPr>
        <b/>
        <sz val="16"/>
        <color rgb="FF681A1A"/>
        <rFont val="Calibri"/>
        <family val="2"/>
      </rPr>
      <t>Verifier's</t>
    </r>
    <r>
      <rPr>
        <b/>
        <sz val="16"/>
        <color rgb="FF681A1A"/>
        <rFont val="Wingdings"/>
        <charset val="2"/>
      </rPr>
      <t xml:space="preserve">
ü</t>
    </r>
  </si>
  <si>
    <r>
      <t>Existing buildings and structures</t>
    </r>
    <r>
      <rPr>
        <b/>
        <sz val="16"/>
        <color rgb="FF681A1A"/>
        <rFont val="Calibri"/>
        <family val="2"/>
      </rPr>
      <t xml:space="preserve"> -</t>
    </r>
    <r>
      <rPr>
        <sz val="16"/>
        <color rgb="FF681A1A"/>
        <rFont val="Calibri"/>
        <family val="2"/>
      </rPr>
      <t xml:space="preserve"> show the footprint (dotted if structure is removed or footprint is changed)</t>
    </r>
  </si>
  <si>
    <t xml:space="preserve">Application Requirement: Environmental Management Plan  </t>
  </si>
  <si>
    <r>
      <t>Develop and implement a plan to limit disturbance and address erosion, sediment, and pollutant control on site during construction.</t>
    </r>
    <r>
      <rPr>
        <sz val="16"/>
        <color theme="1"/>
        <rFont val="Calibri"/>
        <family val="2"/>
        <scheme val="minor"/>
      </rPr>
      <t xml:space="preserve"> This page lists basic elements or activities that should be addressed in an environmental management plan.</t>
    </r>
  </si>
  <si>
    <t>Using the Existing Conditions Plan, show the following:
(see Guide Application Requirements section for details)</t>
  </si>
  <si>
    <t>Areas to be cleared of existing vegetation and/or regraded</t>
  </si>
  <si>
    <t>Areas where soil or beach material will be stockpiled</t>
  </si>
  <si>
    <r>
      <rPr>
        <sz val="16"/>
        <color theme="5" tint="-0.499984740745262"/>
        <rFont val="Calibri"/>
        <family val="2"/>
        <scheme val="minor"/>
      </rPr>
      <t>Con</t>
    </r>
    <r>
      <rPr>
        <sz val="16"/>
        <color theme="5" tint="-0.499984740745262"/>
        <rFont val="Calibri"/>
        <family val="2"/>
      </rPr>
      <t>struction timing (limit construction activities to drier seasons)</t>
    </r>
  </si>
  <si>
    <t xml:space="preserve">Measures to reduce impact from heavy equipment - e.g., fencing buffer areas along shore, around trees, etc. </t>
  </si>
  <si>
    <t>Measures for controlling erosion and containing sediment</t>
  </si>
  <si>
    <t>Measures for dealing with spills and leaks of contaminants from machinery or construction materials</t>
  </si>
  <si>
    <t>Location for collection of waste and recyclable materials, methods for dealing with these materials</t>
  </si>
  <si>
    <r>
      <rPr>
        <b/>
        <sz val="20"/>
        <color theme="0"/>
        <rFont val="Calibri"/>
        <family val="2"/>
      </rPr>
      <t>Application Requirement: Critical or Sensitive Habitats</t>
    </r>
    <r>
      <rPr>
        <sz val="20"/>
        <color theme="0"/>
        <rFont val="Calibri"/>
        <family val="2"/>
      </rPr>
      <t xml:space="preserve"> </t>
    </r>
  </si>
  <si>
    <t>Submission Requirements
(see Guide Application Requirements section for details)</t>
  </si>
  <si>
    <t xml:space="preserve">COMMENTS:  </t>
  </si>
  <si>
    <t>Credit 1.1: No Shoreline Protection Structures</t>
  </si>
  <si>
    <t>Submission Requirements
(see Credit 1.1 in Guide for details)</t>
  </si>
  <si>
    <t>Points available</t>
  </si>
  <si>
    <t>Points applied for</t>
  </si>
  <si>
    <t>Points verified</t>
  </si>
  <si>
    <t>BASIC:</t>
  </si>
  <si>
    <t>Show the shoreline with NO shoreline protective measures across 100% of the shoreline on existing condition and site design plan and in photos on:</t>
  </si>
  <si>
    <t xml:space="preserve">                     - bedrock shore,  OR*</t>
  </si>
  <si>
    <t xml:space="preserve">                     - sediment-based shore</t>
  </si>
  <si>
    <t>Maximum points available/Total points applied for:</t>
  </si>
  <si>
    <t>* If the shore is partially bedrock and partially sediment-based, determine the points based on the proportion of each shore type (in ft) - i.e., (proportion bedrock x 10) + (proportion sediment x 15) = total points
E.G.:  if on a 100 ft. shoreline:
           60 ft is bedrock - 0.60 x 10 = 6 points
           40 ft is sediment - 0.40 x 15 = 6 points
           Total points applied for = 12 points</t>
  </si>
  <si>
    <t xml:space="preserve">Comments: </t>
  </si>
  <si>
    <t>Credit 1.2: Setback/Impact Avoidance</t>
  </si>
  <si>
    <t>Submission Requirements
(see Credit 1.2 in Guide for details)</t>
  </si>
  <si>
    <t>Points 
verified</t>
  </si>
  <si>
    <r>
      <t xml:space="preserve">On the </t>
    </r>
    <r>
      <rPr>
        <b/>
        <sz val="16"/>
        <rFont val="Calibri"/>
        <family val="2"/>
      </rPr>
      <t>site design plan,</t>
    </r>
    <r>
      <rPr>
        <sz val="16"/>
        <rFont val="Calibri"/>
        <family val="2"/>
      </rPr>
      <t xml:space="preserve"> show that existing or proposed major buildings are set back from the Ordinary High Water Mark (OHWM) or Natural Boundary (NB) according to one of the following options:</t>
    </r>
  </si>
  <si>
    <r>
      <rPr>
        <b/>
        <sz val="16"/>
        <rFont val="Calibri"/>
        <family val="2"/>
      </rPr>
      <t>Or, instead of accounting for SLR</t>
    </r>
    <r>
      <rPr>
        <sz val="16"/>
        <rFont val="Calibri"/>
        <family val="2"/>
      </rPr>
      <t>:</t>
    </r>
  </si>
  <si>
    <t>BONUS:</t>
  </si>
  <si>
    <r>
      <rPr>
        <b/>
        <sz val="16"/>
        <color theme="1"/>
        <rFont val="Calibri"/>
        <family val="2"/>
      </rPr>
      <t>Bluff site:</t>
    </r>
    <r>
      <rPr>
        <sz val="16"/>
        <color theme="1"/>
        <rFont val="Calibri"/>
        <family val="2"/>
      </rPr>
      <t xml:space="preserve"> Apply the SLR or 80-year setbacks above on a feeder bluff site (see Guide sec. 2.2 or Glossary for definition of a feeder bluff).  This bonus point is to encourage the maintenance of a feeder bluff sediment input and to maintain the habitats of a bluff-beach system.</t>
    </r>
  </si>
  <si>
    <t>Credit 1.3: Hard Armour Removal</t>
  </si>
  <si>
    <t>Submission Requirements (see Credit 1.3 in Guide for details)</t>
  </si>
  <si>
    <t>Points Applied for</t>
  </si>
  <si>
    <t>Points Verified</t>
  </si>
  <si>
    <t>HARD ARMOUR REMOVED:</t>
  </si>
  <si>
    <r>
      <t xml:space="preserve">a.  On the </t>
    </r>
    <r>
      <rPr>
        <b/>
        <sz val="13"/>
        <color indexed="8"/>
        <rFont val="Calibri"/>
        <family val="2"/>
      </rPr>
      <t>existing conditions plan,</t>
    </r>
    <r>
      <rPr>
        <sz val="13"/>
        <color indexed="8"/>
        <rFont val="Calibri"/>
        <family val="2"/>
      </rPr>
      <t xml:space="preserve"> show the location, extent and nature of the original armouring along the shoreline.
b.  On the</t>
    </r>
    <r>
      <rPr>
        <b/>
        <sz val="13"/>
        <color indexed="8"/>
        <rFont val="Calibri"/>
        <family val="2"/>
      </rPr>
      <t xml:space="preserve"> site design plan</t>
    </r>
    <r>
      <rPr>
        <sz val="13"/>
        <color indexed="8"/>
        <rFont val="Calibri"/>
        <family val="2"/>
      </rPr>
      <t>, show:
       -  the amount of armouring that was removed.
      -  calculation of the % armoring removed.
c.  Provide before and after photos or photo simulations showing: 
  -  the original armouring; and 
  -  the shoreline with all or part of hard armour removed.  
   Before and after photos should be taken from same vantage points and sight lines.</t>
    </r>
  </si>
  <si>
    <t xml:space="preserve">Net hard armour removal* along 95-100% of shoreline </t>
  </si>
  <si>
    <r>
      <t xml:space="preserve">Net hard armour removal* along </t>
    </r>
    <r>
      <rPr>
        <sz val="13"/>
        <color indexed="8"/>
        <rFont val="Calibri"/>
        <family val="2"/>
      </rPr>
      <t xml:space="preserve">75-94% of shoreline </t>
    </r>
  </si>
  <si>
    <t>Net hard armour removal* along 50-74% of shoreline</t>
  </si>
  <si>
    <t>Net hard armour removal* along 25-49% of shoreline</t>
  </si>
  <si>
    <t>Net hard armour removal* along 10-24% of shoreline</t>
  </si>
  <si>
    <t>HARD ARMOUR MOVED BACK:</t>
  </si>
  <si>
    <r>
      <t xml:space="preserve">a.  On the </t>
    </r>
    <r>
      <rPr>
        <b/>
        <sz val="13"/>
        <color theme="1"/>
        <rFont val="Calibri"/>
        <family val="2"/>
        <scheme val="minor"/>
      </rPr>
      <t>site assessment or design plan</t>
    </r>
    <r>
      <rPr>
        <sz val="13"/>
        <color theme="1"/>
        <rFont val="Calibri"/>
        <family val="2"/>
        <scheme val="minor"/>
      </rPr>
      <t xml:space="preserve">, indicate the location, extent and nature of the original armouring along the shoreline.
b.  On the site </t>
    </r>
    <r>
      <rPr>
        <b/>
        <sz val="13"/>
        <color theme="1"/>
        <rFont val="Calibri"/>
        <family val="2"/>
        <scheme val="minor"/>
      </rPr>
      <t>design plan</t>
    </r>
    <r>
      <rPr>
        <sz val="13"/>
        <color theme="1"/>
        <rFont val="Calibri"/>
        <family val="2"/>
        <scheme val="minor"/>
      </rPr>
      <t>, show:
       -  the amount of armouring that was moved back.
      -  calculation of the % armouring moved back.
c.  Provide before and after photos or photo simulations showing: 
  -  the original armouring; and 
  -  the shoreline with all or part of hard armour moved back.  
 Before and after photos should be taken from same vantage points and sight lines.</t>
    </r>
  </si>
  <si>
    <t>Area of hard armour removal is in a drift cell and/or at a feeder bluff**</t>
  </si>
  <si>
    <t>Hard armour removal is within a shore area with documented spawning habitat for marine or freshwater fish and/or invertebrate species</t>
  </si>
  <si>
    <t>Maximum points available/
Total points applied for:</t>
  </si>
  <si>
    <r>
      <t xml:space="preserve">
T</t>
    </r>
    <r>
      <rPr>
        <b/>
        <sz val="18"/>
        <rFont val="Calibri"/>
        <family val="2"/>
        <scheme val="minor"/>
      </rPr>
      <t xml:space="preserve">o qualify for this credit, remove groins and any other structures that extend perpendicular to the shoreline (cross-shore) and impede sediment transport or tidal circulation (wherever removal is feasible, and would restore physical processes).
Note that this credit CANNOT be combined with Credit 1.1 No Shoreline Protection Structures; </t>
    </r>
    <r>
      <rPr>
        <sz val="18"/>
        <rFont val="Calibri"/>
        <family val="2"/>
        <scheme val="minor"/>
      </rPr>
      <t xml:space="preserve">i.e., you cannot get points for Credit 1.1 once a groin or other shore protection structure is removed.
However, this credit </t>
    </r>
    <r>
      <rPr>
        <b/>
        <sz val="18"/>
        <rFont val="Calibri"/>
        <family val="2"/>
        <scheme val="minor"/>
      </rPr>
      <t>can</t>
    </r>
    <r>
      <rPr>
        <sz val="18"/>
        <rFont val="Calibri"/>
        <family val="2"/>
        <scheme val="minor"/>
      </rPr>
      <t xml:space="preserve"> be combined with Credit 1.3 (if a bulkhead is also removed) or Credit 1.5 (if a shore is also constructed using nature-based methods).</t>
    </r>
  </si>
  <si>
    <t>Submission Requirements
(see Credit 1.4 in Guide for details)</t>
  </si>
  <si>
    <r>
      <t xml:space="preserve">Removal of a large groin or other cross-shore structure that spans from the lower intertidal zone (below 1/2 of the local tidal range) to above the Ordinary High Water Mark (OHWM), </t>
    </r>
    <r>
      <rPr>
        <b/>
        <i/>
        <sz val="16"/>
        <color theme="1"/>
        <rFont val="Calibri"/>
        <family val="2"/>
        <scheme val="minor"/>
      </rPr>
      <t>OR</t>
    </r>
  </si>
  <si>
    <t>Remove a groin or cross-shore structure that spans the upper intertidal zone (above 1/2 of the local tidal range) to above OHWM.</t>
  </si>
  <si>
    <t>Demonstrate that littoral sediment transport has been reduced or blocked by the structure to be removed, as evidenced by a higher beach level on one side of the structure.</t>
  </si>
  <si>
    <t>Submission Requirements
(see Credit 1.5 in Guide for details)</t>
  </si>
  <si>
    <t>Points verified*</t>
  </si>
  <si>
    <r>
      <t xml:space="preserve">Points are only awarded from </t>
    </r>
    <r>
      <rPr>
        <b/>
        <sz val="14"/>
        <color theme="1"/>
        <rFont val="Calibri"/>
        <family val="2"/>
        <scheme val="minor"/>
      </rPr>
      <t>EITHER</t>
    </r>
    <r>
      <rPr>
        <sz val="14"/>
        <color theme="1"/>
        <rFont val="Calibri"/>
        <family val="2"/>
        <scheme val="minor"/>
      </rPr>
      <t xml:space="preserve"> nature-based measures </t>
    </r>
    <r>
      <rPr>
        <b/>
        <sz val="14"/>
        <color theme="1"/>
        <rFont val="Calibri"/>
        <family val="2"/>
        <scheme val="minor"/>
      </rPr>
      <t>OR</t>
    </r>
    <r>
      <rPr>
        <sz val="14"/>
        <color theme="1"/>
        <rFont val="Calibri"/>
        <family val="2"/>
        <scheme val="minor"/>
      </rPr>
      <t xml:space="preserve"> hybrid measures, but not both.
a.  On th</t>
    </r>
    <r>
      <rPr>
        <sz val="14"/>
        <rFont val="Calibri"/>
        <family val="2"/>
      </rPr>
      <t>e</t>
    </r>
    <r>
      <rPr>
        <b/>
        <sz val="14"/>
        <rFont val="Calibri"/>
        <family val="2"/>
      </rPr>
      <t xml:space="preserve"> existing conditions plan, </t>
    </r>
    <r>
      <rPr>
        <sz val="14"/>
        <color indexed="8"/>
        <rFont val="Calibri"/>
        <family val="2"/>
      </rPr>
      <t>show the extent of eroding shoreline and the major structures or improvements that are at risk from shoreline erosion.
b.  On the</t>
    </r>
    <r>
      <rPr>
        <b/>
        <sz val="14"/>
        <color indexed="8"/>
        <rFont val="Calibri"/>
        <family val="2"/>
      </rPr>
      <t xml:space="preserve"> site design plan,</t>
    </r>
    <r>
      <rPr>
        <sz val="14"/>
        <color indexed="8"/>
        <rFont val="Calibri"/>
        <family val="2"/>
      </rPr>
      <t xml:space="preserve"> show:
    -  the extent and type of soft shore measures taken (added beach material, LWD, hard elements if needed, etc.)
    -  a cross-section of the soft shore protection design showing all soft and hard elements.
c.  Provide verification by a </t>
    </r>
    <r>
      <rPr>
        <b/>
        <sz val="14"/>
        <color indexed="8"/>
        <rFont val="Calibri"/>
        <family val="2"/>
      </rPr>
      <t>qualified professiona</t>
    </r>
    <r>
      <rPr>
        <sz val="14"/>
        <color indexed="8"/>
        <rFont val="Calibri"/>
        <family val="2"/>
      </rPr>
      <t>l that the soft shore treatment as shown is necessary to address the erosion. 
d.  Provide</t>
    </r>
    <r>
      <rPr>
        <b/>
        <sz val="14"/>
        <color indexed="8"/>
        <rFont val="Calibri"/>
        <family val="2"/>
      </rPr>
      <t xml:space="preserve"> before and after photos</t>
    </r>
    <r>
      <rPr>
        <sz val="14"/>
        <color indexed="8"/>
        <rFont val="Calibri"/>
        <family val="2"/>
      </rPr>
      <t xml:space="preserve"> showing the eroding shoreline before and after soft shore treatment. Before and after photos should be taken from same vantage points and sight lines. </t>
    </r>
  </si>
  <si>
    <r>
      <rPr>
        <b/>
        <sz val="14"/>
        <color theme="1"/>
        <rFont val="Calibri"/>
        <family val="2"/>
        <scheme val="minor"/>
      </rPr>
      <t>Nature-based</t>
    </r>
    <r>
      <rPr>
        <sz val="14"/>
        <color theme="1"/>
        <rFont val="Calibri"/>
        <family val="2"/>
        <scheme val="minor"/>
      </rPr>
      <t xml:space="preserve"> measures used over 95-100% of shoreline; OR</t>
    </r>
  </si>
  <si>
    <r>
      <rPr>
        <b/>
        <sz val="14"/>
        <color theme="1"/>
        <rFont val="Calibri"/>
        <family val="2"/>
        <scheme val="minor"/>
      </rPr>
      <t>Nature-based</t>
    </r>
    <r>
      <rPr>
        <sz val="14"/>
        <color theme="1"/>
        <rFont val="Calibri"/>
        <family val="2"/>
        <scheme val="minor"/>
      </rPr>
      <t xml:space="preserve"> measures used over 75-94% of shoreline; OR</t>
    </r>
  </si>
  <si>
    <r>
      <rPr>
        <b/>
        <sz val="14"/>
        <color theme="1"/>
        <rFont val="Calibri"/>
        <family val="2"/>
        <scheme val="minor"/>
      </rPr>
      <t xml:space="preserve">Nature-based </t>
    </r>
    <r>
      <rPr>
        <sz val="14"/>
        <color theme="1"/>
        <rFont val="Calibri"/>
        <family val="2"/>
        <scheme val="minor"/>
      </rPr>
      <t>measures used over 50-74% of shoreline; OR</t>
    </r>
  </si>
  <si>
    <r>
      <rPr>
        <b/>
        <sz val="14"/>
        <color theme="1"/>
        <rFont val="Calibri"/>
        <family val="2"/>
        <scheme val="minor"/>
      </rPr>
      <t>Nature-based</t>
    </r>
    <r>
      <rPr>
        <sz val="14"/>
        <color theme="1"/>
        <rFont val="Calibri"/>
        <family val="2"/>
        <scheme val="minor"/>
      </rPr>
      <t xml:space="preserve"> measures used over 30-49% of shoreline.</t>
    </r>
  </si>
  <si>
    <r>
      <rPr>
        <b/>
        <sz val="14"/>
        <color theme="1"/>
        <rFont val="Calibri"/>
        <family val="2"/>
        <scheme val="minor"/>
      </rPr>
      <t xml:space="preserve">Hybrid </t>
    </r>
    <r>
      <rPr>
        <sz val="14"/>
        <color theme="1"/>
        <rFont val="Calibri"/>
        <family val="2"/>
        <scheme val="minor"/>
      </rPr>
      <t>measures used over 95-100% of shoreline; OR</t>
    </r>
  </si>
  <si>
    <r>
      <rPr>
        <b/>
        <sz val="14"/>
        <color theme="1"/>
        <rFont val="Calibri"/>
        <family val="2"/>
        <scheme val="minor"/>
      </rPr>
      <t xml:space="preserve">Hybrid </t>
    </r>
    <r>
      <rPr>
        <sz val="14"/>
        <color theme="1"/>
        <rFont val="Calibri"/>
        <family val="2"/>
        <scheme val="minor"/>
      </rPr>
      <t>measures used over 75-94% of shoreline; OR</t>
    </r>
  </si>
  <si>
    <r>
      <rPr>
        <b/>
        <sz val="14"/>
        <color theme="1"/>
        <rFont val="Calibri"/>
        <family val="2"/>
        <scheme val="minor"/>
      </rPr>
      <t xml:space="preserve">Hybrid </t>
    </r>
    <r>
      <rPr>
        <sz val="14"/>
        <color theme="1"/>
        <rFont val="Calibri"/>
        <family val="2"/>
        <scheme val="minor"/>
      </rPr>
      <t>measures used over 50-74% of shoreline; OR</t>
    </r>
  </si>
  <si>
    <r>
      <rPr>
        <b/>
        <sz val="14"/>
        <color theme="1"/>
        <rFont val="Calibri"/>
        <family val="2"/>
        <scheme val="minor"/>
      </rPr>
      <t xml:space="preserve">Hybrid </t>
    </r>
    <r>
      <rPr>
        <sz val="14"/>
        <color theme="1"/>
        <rFont val="Calibri"/>
        <family val="2"/>
        <scheme val="minor"/>
      </rPr>
      <t>measures used over 30-49% of shoreline.</t>
    </r>
  </si>
  <si>
    <r>
      <t xml:space="preserve">In areas where the beach and nearshore habitat have been degraded, provide documentation that the nature-based protection measures </t>
    </r>
    <r>
      <rPr>
        <b/>
        <sz val="14"/>
        <color theme="1"/>
        <rFont val="Calibri"/>
        <family val="2"/>
        <scheme val="minor"/>
      </rPr>
      <t>recreate, restore, or enhance spawning and/or breeding habitat</t>
    </r>
    <r>
      <rPr>
        <sz val="14"/>
        <color theme="1"/>
        <rFont val="Calibri"/>
        <family val="2"/>
        <scheme val="minor"/>
      </rPr>
      <t xml:space="preserve"> for vertebrate (i.e., fish, birds) and/or invertebrate species.</t>
    </r>
  </si>
  <si>
    <t>Provide an adaptive management plan. The plan may include (but not limited to):
- schedule for taking photos and measurement of key features
- site plan showing location of photo and measurement points
- the features to be measured or observed; e.g., changes in vegetation line, beach substrate at specific spots (sand, gravel, cobble), log movement.
- the mid- to long-term maintenance measures required</t>
  </si>
  <si>
    <r>
      <t xml:space="preserve">Bonus </t>
    </r>
    <r>
      <rPr>
        <b/>
        <sz val="14"/>
        <color indexed="8"/>
        <rFont val="Calibri"/>
        <family val="2"/>
      </rPr>
      <t>monitoring</t>
    </r>
    <r>
      <rPr>
        <sz val="14"/>
        <color indexed="8"/>
        <rFont val="Calibri"/>
        <family val="2"/>
      </rPr>
      <t xml:space="preserve"> for a minimum 3 years.</t>
    </r>
  </si>
  <si>
    <r>
      <t xml:space="preserve">
* If you have a shoreline that is part bulkhead removal and part soft shore addition and are applying for both credits 1.3 and 1.5, </t>
    </r>
    <r>
      <rPr>
        <b/>
        <sz val="16"/>
        <color theme="1"/>
        <rFont val="Calibri"/>
        <family val="2"/>
        <scheme val="minor"/>
      </rPr>
      <t>apply for these bonus points under 1 of these credits only</t>
    </r>
    <r>
      <rPr>
        <sz val="16"/>
        <color theme="1"/>
        <rFont val="Calibri"/>
        <family val="2"/>
        <scheme val="minor"/>
      </rPr>
      <t>, not both. 
* Note that the remaining % of the shoreline NOT subject to soft or hybrid shore measures cannot be bulkheaded but may have had a bulkhead removed and received points under credit 1.3.</t>
    </r>
  </si>
  <si>
    <t>Credit 1.6: Managed Retreat</t>
  </si>
  <si>
    <t>Submission Requirements
(see Credit 1.6 in Guide for details)</t>
  </si>
  <si>
    <r>
      <t>a.  On the</t>
    </r>
    <r>
      <rPr>
        <b/>
        <sz val="16"/>
        <rFont val="Calibri"/>
        <family val="2"/>
      </rPr>
      <t xml:space="preserve"> existing conditions p</t>
    </r>
    <r>
      <rPr>
        <b/>
        <sz val="16"/>
        <color indexed="8"/>
        <rFont val="Calibri"/>
        <family val="2"/>
      </rPr>
      <t>lan</t>
    </r>
    <r>
      <rPr>
        <sz val="16"/>
        <color indexed="8"/>
        <rFont val="Calibri"/>
        <family val="2"/>
      </rPr>
      <t>, show the original footprint of the building being moved, relative to the current OHWM.
b.  On the</t>
    </r>
    <r>
      <rPr>
        <b/>
        <sz val="16"/>
        <color indexed="8"/>
        <rFont val="Calibri"/>
        <family val="2"/>
      </rPr>
      <t xml:space="preserve"> site design plan</t>
    </r>
    <r>
      <rPr>
        <sz val="16"/>
        <color indexed="8"/>
        <rFont val="Calibri"/>
        <family val="2"/>
      </rPr>
      <t>, show:
    -  a predicted location of the OHWM or bluff/bank edge in 80 years or life of the building, whichever is greater; 
    -  the footprint of the relocated building, taking the above prediction into account.
c.  Provide</t>
    </r>
    <r>
      <rPr>
        <b/>
        <sz val="16"/>
        <color indexed="8"/>
        <rFont val="Calibri"/>
        <family val="2"/>
      </rPr>
      <t xml:space="preserve"> before and after photos</t>
    </r>
    <r>
      <rPr>
        <sz val="16"/>
        <color indexed="8"/>
        <rFont val="Calibri"/>
        <family val="2"/>
      </rPr>
      <t xml:space="preserve"> showing the building before and after relocation.  Before and after photos should be taken from same vantage points and sight lines as much as possible.</t>
    </r>
  </si>
  <si>
    <t xml:space="preserve">Move an existing major building to a location that is above the area affected by shoreline erosion and recession predicted to occur within 80 years or the life of the building, whichever is greater. </t>
  </si>
  <si>
    <t xml:space="preserve">Move an existing minor building  to a location that is above the area affected by shoreline erosion and recession predicted to occur within 80 years or the life of the building, whichever is greater. </t>
  </si>
  <si>
    <r>
      <t>On the site design plan, show: 
-  the predicted location of the OHWM or bluff/bank edge with SLR by 2100 in your region; use a 1-meter average SLR if there are no predictions specific to your region. 
-  the footprint of the relocated building, taking both the 80-year re</t>
    </r>
    <r>
      <rPr>
        <sz val="16"/>
        <rFont val="Calibri"/>
        <family val="2"/>
      </rPr>
      <t>cession rate</t>
    </r>
    <r>
      <rPr>
        <sz val="16"/>
        <color indexed="8"/>
        <rFont val="Calibri"/>
        <family val="2"/>
      </rPr>
      <t xml:space="preserve"> and SLR predictions into account. </t>
    </r>
  </si>
  <si>
    <t xml:space="preserve">Add the effects of sea level rise (SLR) in determining the relocation site. </t>
  </si>
  <si>
    <r>
      <t xml:space="preserve">Maximum points available/Total points applied for:
</t>
    </r>
    <r>
      <rPr>
        <sz val="16"/>
        <color indexed="8"/>
        <rFont val="Calibri"/>
        <family val="2"/>
      </rPr>
      <t>(total available points reflects moving both a major and minor building)</t>
    </r>
  </si>
  <si>
    <t>Credit 2.2: Riparian and Emergent Vegetation</t>
  </si>
  <si>
    <t>Submission Requirements
(see Credit 2.2 in Guide for details)</t>
  </si>
  <si>
    <t xml:space="preserve">Points Available </t>
  </si>
  <si>
    <t>Maintain and/or plant native vegetation in:</t>
  </si>
  <si>
    <t>75-100% of the riparian buffer</t>
  </si>
  <si>
    <t>50-74% of the riparian buffer</t>
  </si>
  <si>
    <t>30-49% of the riparian buffer</t>
  </si>
  <si>
    <t>Retain or plant overhanging and/or emergent vegetation along  25-49% of shoreline</t>
  </si>
  <si>
    <t>Monitoring - Vegetation survey</t>
  </si>
  <si>
    <r>
      <t>*</t>
    </r>
    <r>
      <rPr>
        <b/>
        <sz val="16"/>
        <rFont val="Calibri"/>
        <family val="2"/>
        <scheme val="minor"/>
      </rPr>
      <t xml:space="preserve">Overhanging vegetation:  </t>
    </r>
    <r>
      <rPr>
        <sz val="16"/>
        <rFont val="Calibri"/>
        <family val="2"/>
        <scheme val="minor"/>
      </rPr>
      <t>extends at least a foot out over the water and provides shade for most of the day. 
See the Glossary and Section 2.2 "How to proceed" in the Guide for further information.</t>
    </r>
  </si>
  <si>
    <t>Credit 2.3: Trees and Snags</t>
  </si>
  <si>
    <t>Submission Requirements
(see Credit 2.3 in Guide for details)</t>
  </si>
  <si>
    <r>
      <t xml:space="preserve">Lots </t>
    </r>
    <r>
      <rPr>
        <b/>
        <u/>
        <sz val="16"/>
        <rFont val="Calibri"/>
        <family val="2"/>
        <scheme val="minor"/>
      </rPr>
      <t xml:space="preserve">&lt; </t>
    </r>
    <r>
      <rPr>
        <b/>
        <sz val="16"/>
        <rFont val="Calibri"/>
        <family val="2"/>
        <scheme val="minor"/>
      </rPr>
      <t>1/4 acre</t>
    </r>
  </si>
  <si>
    <t>Lots &gt; 1/4 acre</t>
  </si>
  <si>
    <r>
      <t>a.</t>
    </r>
    <r>
      <rPr>
        <sz val="16"/>
        <color indexed="8"/>
        <rFont val="Calibri"/>
        <family val="2"/>
        <scheme val="minor"/>
      </rPr>
      <t>  On the</t>
    </r>
    <r>
      <rPr>
        <b/>
        <sz val="16"/>
        <color indexed="8"/>
        <rFont val="Calibri"/>
        <family val="2"/>
        <scheme val="minor"/>
      </rPr>
      <t xml:space="preserve"> site assessment plan,</t>
    </r>
    <r>
      <rPr>
        <sz val="16"/>
        <color indexed="8"/>
        <rFont val="Calibri"/>
        <family val="2"/>
        <scheme val="minor"/>
      </rPr>
      <t xml:space="preserve"> indicate location of existing trees and snags, indicating species. 
b.  On the </t>
    </r>
    <r>
      <rPr>
        <b/>
        <sz val="16"/>
        <color indexed="8"/>
        <rFont val="Calibri"/>
        <family val="2"/>
        <scheme val="minor"/>
      </rPr>
      <t>site design plan</t>
    </r>
    <r>
      <rPr>
        <sz val="16"/>
        <color indexed="8"/>
        <rFont val="Calibri"/>
        <family val="2"/>
        <scheme val="minor"/>
      </rPr>
      <t xml:space="preserve">, indicate trees and snags that are retained; note if tree or snag has been pruned or limbed to remove hazardous portions.  Indicate where any new trees will be planted. 
c. Provide </t>
    </r>
    <r>
      <rPr>
        <b/>
        <sz val="16"/>
        <color indexed="8"/>
        <rFont val="Calibri"/>
        <family val="2"/>
        <scheme val="minor"/>
      </rPr>
      <t xml:space="preserve">photos </t>
    </r>
    <r>
      <rPr>
        <sz val="16"/>
        <color indexed="8"/>
        <rFont val="Calibri"/>
        <family val="2"/>
        <scheme val="minor"/>
      </rPr>
      <t>of existing trees and snags as well as any new trees; can be "before and after" pruning for existing.  Before and after photos should be taken from same vantage points and sight lines as much as possible.</t>
    </r>
  </si>
  <si>
    <t xml:space="preserve">1 pt per 1 existing or new tree to max 4 pts
</t>
  </si>
  <si>
    <t xml:space="preserve">1 pt per 2 existing or new trees to max 4 pts
</t>
  </si>
  <si>
    <t>Credit 2.4: Invasive Plants</t>
  </si>
  <si>
    <r>
      <rPr>
        <b/>
        <sz val="16"/>
        <rFont val="Calibri"/>
        <family val="2"/>
        <scheme val="minor"/>
      </rPr>
      <t xml:space="preserve">To qualify for this credit, remove, reduce and manage invasive vegetation and noxious weeds. 
</t>
    </r>
    <r>
      <rPr>
        <b/>
        <i/>
        <sz val="16"/>
        <rFont val="Calibri"/>
        <family val="2"/>
        <scheme val="minor"/>
      </rPr>
      <t>Riparian buffer:</t>
    </r>
    <r>
      <rPr>
        <sz val="16"/>
        <rFont val="Calibri"/>
        <family val="2"/>
        <scheme val="minor"/>
      </rPr>
      <t xml:space="preserve"> The shoreline area that lies within the minimum riparian buffer/setback required by local regulations OR within 35 ft/10 m of the OHWM (measured as the horizontal distance landward of the OHWM), whichever is greater.
</t>
    </r>
    <r>
      <rPr>
        <b/>
        <sz val="16"/>
        <rFont val="Calibri"/>
        <family val="2"/>
        <scheme val="minor"/>
      </rPr>
      <t>Invasive plant removal must be above the OHWM, i.e., in the riparian and upland portions of a property</t>
    </r>
    <r>
      <rPr>
        <sz val="16"/>
        <rFont val="Calibri"/>
        <family val="2"/>
        <scheme val="minor"/>
      </rPr>
      <t>. Removal of invasive species below the OHWM either in fresh or marine systems is not addressed in this credit system.</t>
    </r>
  </si>
  <si>
    <t>Submission Requirements
(see Credit 2.4 in Guide for details)</t>
  </si>
  <si>
    <r>
      <t>a.</t>
    </r>
    <r>
      <rPr>
        <sz val="16"/>
        <color indexed="8"/>
        <rFont val="Times New Roman"/>
        <family val="1"/>
      </rPr>
      <t>   </t>
    </r>
    <r>
      <rPr>
        <sz val="16"/>
        <color indexed="8"/>
        <rFont val="Calibri"/>
        <family val="2"/>
      </rPr>
      <t>On the</t>
    </r>
    <r>
      <rPr>
        <b/>
        <sz val="16"/>
        <color indexed="8"/>
        <rFont val="Calibri"/>
        <family val="2"/>
      </rPr>
      <t xml:space="preserve"> </t>
    </r>
    <r>
      <rPr>
        <b/>
        <sz val="16"/>
        <rFont val="Calibri"/>
        <family val="2"/>
      </rPr>
      <t>existing conditions pla</t>
    </r>
    <r>
      <rPr>
        <b/>
        <sz val="16"/>
        <color indexed="8"/>
        <rFont val="Calibri"/>
        <family val="2"/>
      </rPr>
      <t xml:space="preserve">n, </t>
    </r>
    <r>
      <rPr>
        <sz val="16"/>
        <color indexed="8"/>
        <rFont val="Calibri"/>
        <family val="2"/>
      </rPr>
      <t xml:space="preserve">show major areas inhabited by invasive vegetation.
b.  On the </t>
    </r>
    <r>
      <rPr>
        <b/>
        <sz val="16"/>
        <color indexed="8"/>
        <rFont val="Calibri"/>
        <family val="2"/>
      </rPr>
      <t>site design plan</t>
    </r>
    <r>
      <rPr>
        <sz val="16"/>
        <color indexed="8"/>
        <rFont val="Calibri"/>
        <family val="2"/>
      </rPr>
      <t xml:space="preserve">, show where invasive vegetation has been removed and replanted with native species, whether in the riparian buffer (area within 35 ft/10 m of OHWM) and/or elsewhere on the property.  
c. Include a note on the site design plan regarding efforts to manage invasive species as part of ongoing landscape maintenance.
d. Provide </t>
    </r>
    <r>
      <rPr>
        <b/>
        <sz val="16"/>
        <color indexed="8"/>
        <rFont val="Calibri"/>
        <family val="2"/>
      </rPr>
      <t>before and after photos</t>
    </r>
    <r>
      <rPr>
        <sz val="16"/>
        <color indexed="8"/>
        <rFont val="Calibri"/>
        <family val="2"/>
      </rPr>
      <t xml:space="preserve"> showing areas where invasive vegetation has been removed and replanted with native species. Before and after photos should be taken from same vantage points and sight lines as much as possible.</t>
    </r>
  </si>
  <si>
    <t xml:space="preserve">Credit 2.5: Organic Material </t>
  </si>
  <si>
    <t>Submission Requirements
(see Credit 2.5 in Guide for details)</t>
  </si>
  <si>
    <r>
      <t xml:space="preserve">a.  On the </t>
    </r>
    <r>
      <rPr>
        <b/>
        <sz val="16"/>
        <rFont val="Calibri"/>
        <family val="2"/>
      </rPr>
      <t>existing conditions</t>
    </r>
    <r>
      <rPr>
        <sz val="16"/>
        <rFont val="Calibri"/>
        <family val="2"/>
      </rPr>
      <t xml:space="preserve"> </t>
    </r>
    <r>
      <rPr>
        <b/>
        <sz val="16"/>
        <rFont val="Calibri"/>
        <family val="2"/>
      </rPr>
      <t xml:space="preserve"> and/or design plan,</t>
    </r>
    <r>
      <rPr>
        <sz val="16"/>
        <rFont val="Calibri"/>
        <family val="2"/>
      </rPr>
      <t xml:space="preserve"> show all pre-existing woody material retained upon project completion.</t>
    </r>
  </si>
  <si>
    <r>
      <rPr>
        <sz val="16"/>
        <color indexed="8"/>
        <rFont val="Calibri"/>
        <family val="2"/>
      </rPr>
      <t>b.</t>
    </r>
    <r>
      <rPr>
        <b/>
        <sz val="16"/>
        <color indexed="8"/>
        <rFont val="Calibri"/>
        <family val="2"/>
      </rPr>
      <t xml:space="preserve"> </t>
    </r>
    <r>
      <rPr>
        <sz val="16"/>
        <color indexed="8"/>
        <rFont val="Calibri"/>
        <family val="2"/>
      </rPr>
      <t>Provide</t>
    </r>
    <r>
      <rPr>
        <b/>
        <sz val="16"/>
        <color indexed="8"/>
        <rFont val="Calibri"/>
        <family val="2"/>
      </rPr>
      <t xml:space="preserve"> before and after photos</t>
    </r>
    <r>
      <rPr>
        <sz val="16"/>
        <color indexed="8"/>
        <rFont val="Calibri"/>
        <family val="2"/>
      </rPr>
      <t xml:space="preserve"> showing pre-existing woody material on the shoreline and the woody material retained upon project completion.  Before and after photos should be taken from same vantage points and sight lines.</t>
    </r>
  </si>
  <si>
    <r>
      <t xml:space="preserve">a. On the </t>
    </r>
    <r>
      <rPr>
        <b/>
        <sz val="16"/>
        <color indexed="8"/>
        <rFont val="Calibri"/>
        <family val="2"/>
      </rPr>
      <t>site design plan</t>
    </r>
    <r>
      <rPr>
        <sz val="16"/>
        <color indexed="8"/>
        <rFont val="Calibri"/>
        <family val="2"/>
      </rPr>
      <t xml:space="preserve">, indicate locations and nature of organic material that is added in a way that provides habitat and is consistent with naturally-occurring organic/woody material in the area. 
b. Provide </t>
    </r>
    <r>
      <rPr>
        <b/>
        <sz val="16"/>
        <color indexed="8"/>
        <rFont val="Calibri"/>
        <family val="2"/>
      </rPr>
      <t>photos</t>
    </r>
    <r>
      <rPr>
        <sz val="16"/>
        <color indexed="8"/>
        <rFont val="Calibri"/>
        <family val="2"/>
      </rPr>
      <t xml:space="preserve"> of before and after addition of organic material.</t>
    </r>
  </si>
  <si>
    <t>For wrack material: Create and implement a shoreline maintenance plan that does not alter natural organic material on the shoreline (see Monitoring Guide for Shoreline Maintenance Checklist)</t>
  </si>
  <si>
    <t>Estimate weight or volume and provide photos of significant amount of beach refuse/garbage removed.</t>
  </si>
  <si>
    <t xml:space="preserve">Credit 2.6: Overwater Structures (OS) </t>
  </si>
  <si>
    <t>Points 
applied for</t>
  </si>
  <si>
    <r>
      <rPr>
        <b/>
        <sz val="16"/>
        <color indexed="8"/>
        <rFont val="Calibri"/>
        <family val="2"/>
      </rPr>
      <t>No OS:</t>
    </r>
    <r>
      <rPr>
        <sz val="16"/>
        <color indexed="8"/>
        <rFont val="Calibri"/>
        <family val="2"/>
      </rPr>
      <t xml:space="preserve">
O</t>
    </r>
    <r>
      <rPr>
        <sz val="16"/>
        <rFont val="Calibri"/>
        <family val="2"/>
      </rPr>
      <t>n the</t>
    </r>
    <r>
      <rPr>
        <b/>
        <sz val="16"/>
        <rFont val="Calibri"/>
        <family val="2"/>
      </rPr>
      <t xml:space="preserve"> existing conditions</t>
    </r>
    <r>
      <rPr>
        <sz val="16"/>
        <rFont val="Calibri"/>
        <family val="2"/>
      </rPr>
      <t xml:space="preserve"> </t>
    </r>
    <r>
      <rPr>
        <b/>
        <sz val="16"/>
        <color indexed="8"/>
        <rFont val="Calibri"/>
        <family val="2"/>
      </rPr>
      <t>plan,</t>
    </r>
    <r>
      <rPr>
        <sz val="16"/>
        <color indexed="8"/>
        <rFont val="Calibri"/>
        <family val="2"/>
      </rPr>
      <t xml:space="preserve"> show any existing OS.
On the</t>
    </r>
    <r>
      <rPr>
        <b/>
        <sz val="16"/>
        <color indexed="8"/>
        <rFont val="Calibri"/>
        <family val="2"/>
      </rPr>
      <t xml:space="preserve"> site design plan,</t>
    </r>
    <r>
      <rPr>
        <sz val="16"/>
        <color indexed="8"/>
        <rFont val="Calibri"/>
        <family val="2"/>
      </rPr>
      <t xml:space="preserve"> show: 
     -  former footprint of any OS that is removed. 
    -   any existing OS that is retained; indicate whether size/footprint has changed.</t>
    </r>
  </si>
  <si>
    <r>
      <t xml:space="preserve">Existing overwater structures (OS) are removed and no new/replacement structures are installed; 
</t>
    </r>
    <r>
      <rPr>
        <b/>
        <sz val="16"/>
        <color theme="1"/>
        <rFont val="Calibri"/>
        <family val="2"/>
        <scheme val="minor"/>
      </rPr>
      <t>OR</t>
    </r>
  </si>
  <si>
    <t>There is no pre-existing OS and no new structures are installed.</t>
  </si>
  <si>
    <r>
      <rPr>
        <b/>
        <sz val="16"/>
        <color theme="1"/>
        <rFont val="Calibri"/>
        <family val="2"/>
        <scheme val="minor"/>
      </rPr>
      <t>Best Practices OS:</t>
    </r>
    <r>
      <rPr>
        <sz val="16"/>
        <color theme="1"/>
        <rFont val="Calibri"/>
        <family val="2"/>
        <scheme val="minor"/>
      </rPr>
      <t xml:space="preserve">
If there is an existing overwater structure (OS) on your property, demonstrate that it is eligible for this credit and meets the Best Practices outlined in section 2.6, or is being retrofitted as part of your project to meet the Best Practices outlined below (see “How to proceed” in section 2.6 of guidebook).</t>
    </r>
  </si>
  <si>
    <r>
      <t xml:space="preserve">Additional grating coverage:
 - 80-100% functional grating of OS surfaces </t>
    </r>
    <r>
      <rPr>
        <b/>
        <sz val="16"/>
        <rFont val="Calibri"/>
        <family val="2"/>
        <scheme val="minor"/>
      </rPr>
      <t>OR</t>
    </r>
    <r>
      <rPr>
        <sz val="16"/>
        <rFont val="Calibri"/>
        <family val="2"/>
        <scheme val="minor"/>
      </rPr>
      <t xml:space="preserve">
- 50%-79% functional grating of OS surfaces</t>
    </r>
  </si>
  <si>
    <t>2
1</t>
  </si>
  <si>
    <t xml:space="preserve">No lighting on OS, or diffuse lighting that is not directed downward to water or upward to sky </t>
  </si>
  <si>
    <r>
      <t xml:space="preserve">OS shared with 1 neighbor (1 OS per 2 properties)
</t>
    </r>
    <r>
      <rPr>
        <b/>
        <sz val="16"/>
        <color theme="1"/>
        <rFont val="Calibri"/>
        <family val="2"/>
        <scheme val="minor"/>
      </rPr>
      <t>OR</t>
    </r>
  </si>
  <si>
    <t xml:space="preserve">OS shared with 2 or more neighbors 
(1 OS per 3+ properties); </t>
  </si>
  <si>
    <t>*Dock – a structure that is fixed to the shoreline and floating on the water
*Pier – a fixed, piling-supported structure
*Ramp – a structure that connects a pier or shoreline to a dock or float
**Functional grating - grating with an open area of at least 60%.  If grating covers more than the minimum % deck surface area specified above, the grating’s open area may be reduced to a minimum 40%.</t>
  </si>
  <si>
    <r>
      <t xml:space="preserve">COMMENTS:  
</t>
    </r>
    <r>
      <rPr>
        <i/>
        <sz val="16"/>
        <color indexed="10"/>
        <rFont val="Calibri"/>
        <family val="2"/>
      </rPr>
      <t/>
    </r>
  </si>
  <si>
    <t xml:space="preserve">Credit 2.7: Access Design </t>
  </si>
  <si>
    <t>To qualify for this credit, design or re-design access to the shoreline from upland areas so that it avoids or minimizes environmental impacts on the shoreline area.</t>
  </si>
  <si>
    <t>Submission Requirements
(see Credit 2.6 in Guide for details)</t>
  </si>
  <si>
    <t>Share your access with 1 or more neighbors, such that there is only 1 access per 2 or more properties.</t>
  </si>
  <si>
    <t>If you have a shoreline access, make sure that it meets all local codes with respect to safety, design and/or environmental impact (e.g., height above ground, handrails or guards, etc.)</t>
  </si>
  <si>
    <t xml:space="preserve">COMMENTS: </t>
  </si>
  <si>
    <r>
      <t xml:space="preserve">
To qualify for this credit, minimize the amount of clearing, grading and soil disturbance during construction on a whole-site development.</t>
    </r>
    <r>
      <rPr>
        <sz val="16"/>
        <rFont val="Calibri"/>
        <family val="2"/>
        <scheme val="minor"/>
      </rPr>
      <t xml:space="preserve">
</t>
    </r>
    <r>
      <rPr>
        <b/>
        <sz val="16"/>
        <rFont val="Calibri"/>
        <family val="2"/>
        <scheme val="minor"/>
      </rPr>
      <t xml:space="preserve">NOTE: </t>
    </r>
    <r>
      <rPr>
        <sz val="16"/>
        <rFont val="Calibri"/>
        <family val="2"/>
        <scheme val="minor"/>
      </rPr>
      <t>THIS CREDIT APPLIES ONLY TO WHOLE SITE DEVELOPMENT where the proposed project involves the entire waterfront lot.</t>
    </r>
    <r>
      <rPr>
        <b/>
        <sz val="16"/>
        <rFont val="Calibri"/>
        <family val="2"/>
        <scheme val="minor"/>
      </rPr>
      <t xml:space="preserve">
</t>
    </r>
    <r>
      <rPr>
        <sz val="16"/>
        <rFont val="Calibri"/>
        <family val="2"/>
        <scheme val="minor"/>
      </rPr>
      <t>OHWM = ordinary high water mark, or natural boundary; see Guide Glossary for full definition.</t>
    </r>
  </si>
  <si>
    <t>Submission Requirements
(see Credit 3.1 in Guide for details)</t>
  </si>
  <si>
    <r>
      <rPr>
        <b/>
        <sz val="18"/>
        <color theme="1"/>
        <rFont val="Calibri"/>
        <family val="2"/>
        <scheme val="minor"/>
      </rPr>
      <t xml:space="preserve">Minimize site disturbance for </t>
    </r>
    <r>
      <rPr>
        <b/>
        <i/>
        <sz val="18"/>
        <color theme="1"/>
        <rFont val="Calibri"/>
        <family val="2"/>
        <scheme val="minor"/>
      </rPr>
      <t>previously developed</t>
    </r>
    <r>
      <rPr>
        <b/>
        <sz val="18"/>
        <color theme="1"/>
        <rFont val="Calibri"/>
        <family val="2"/>
        <scheme val="minor"/>
      </rPr>
      <t xml:space="preserve"> site:
</t>
    </r>
    <r>
      <rPr>
        <sz val="18"/>
        <color theme="1"/>
        <rFont val="Calibri"/>
        <family val="2"/>
        <scheme val="minor"/>
      </rPr>
      <t xml:space="preserve">
Limit development to previously developed portions of the site and protect any remaining native soils and vegetation from disturbance over:</t>
    </r>
  </si>
  <si>
    <t xml:space="preserve">       45-59% of the lot area</t>
  </si>
  <si>
    <t xml:space="preserve">         20-44% of the lot area </t>
  </si>
  <si>
    <r>
      <t>COMMENTS:</t>
    </r>
    <r>
      <rPr>
        <b/>
        <sz val="16"/>
        <color indexed="15"/>
        <rFont val="Calibri"/>
        <family val="2"/>
      </rPr>
      <t xml:space="preserve">
</t>
    </r>
    <r>
      <rPr>
        <sz val="16"/>
        <color indexed="10"/>
        <rFont val="Calibri"/>
        <family val="2"/>
      </rPr>
      <t xml:space="preserve">
</t>
    </r>
  </si>
  <si>
    <t xml:space="preserve">Credit 3.2: Reduce and Treat Runoff </t>
  </si>
  <si>
    <t>Submission Requirements
(see Credit 3.2 in Guide for details)</t>
  </si>
  <si>
    <t>Lot Area:</t>
  </si>
  <si>
    <t>Impervious Surface Area (ISA)* 
as % of lot area</t>
  </si>
  <si>
    <t>&lt; 25%</t>
  </si>
  <si>
    <t>&lt; 15%</t>
  </si>
  <si>
    <t>25-35%</t>
  </si>
  <si>
    <t>15-30%</t>
  </si>
  <si>
    <t>10-15%</t>
  </si>
  <si>
    <t>&gt;31-40%</t>
  </si>
  <si>
    <t>16-25%</t>
  </si>
  <si>
    <r>
      <t xml:space="preserve">For Effective Impervious Surface Area (EIA), on the </t>
    </r>
    <r>
      <rPr>
        <b/>
        <sz val="16"/>
        <color indexed="8"/>
        <rFont val="Calibri"/>
        <family val="2"/>
      </rPr>
      <t>site design plan</t>
    </r>
    <r>
      <rPr>
        <sz val="16"/>
        <color indexed="8"/>
        <rFont val="Calibri"/>
        <family val="2"/>
      </rPr>
      <t>:
  a) show the flow paths and where surface runoff is drained to.  
  b) show features to treat rainwater such as rain garden, absorbent landscape, green roof, pervious surfaces.
  c) fill out the EIA Calculation Table below; see "How" in section 4.2 of the Guide for more details. 
Provide photos of measures to treat runoff.</t>
    </r>
  </si>
  <si>
    <t>Effective Impervious Surface Area (EIA)* 
as % of lot area</t>
  </si>
  <si>
    <t>&lt; 10%</t>
  </si>
  <si>
    <t>&lt; 5%</t>
  </si>
  <si>
    <t>---</t>
  </si>
  <si>
    <t>10-20%</t>
  </si>
  <si>
    <t>5-10%</t>
  </si>
  <si>
    <t>&gt;20-25%</t>
  </si>
  <si>
    <t>&gt;10-15%</t>
  </si>
  <si>
    <t>Use detained rainwater for household and/or landscape use</t>
  </si>
  <si>
    <t>Monitoring (3 years post-construction)</t>
  </si>
  <si>
    <r>
      <t>*ISA includes all artificial hard surfaces, including those that use LID measures to reduce and/or treat runoff. The smaller the total ISA, the more points are available.
**EIA is the ISA minus the area of surfaces that are treated with some LID measure such as a green roof, rain garden, permeable pavement or pavers, or absorbent landscape that receives drainage from a roof, deck or other impervious surface. Use the EIA Calculation Table to determine the EIA on your site.</t>
    </r>
    <r>
      <rPr>
        <b/>
        <sz val="18"/>
        <rFont val="Calibri"/>
        <family val="2"/>
        <scheme val="minor"/>
      </rPr>
      <t xml:space="preserve"> If no ISA is treated, EIA = ISA</t>
    </r>
    <r>
      <rPr>
        <sz val="18"/>
        <rFont val="Calibri"/>
        <family val="2"/>
        <scheme val="minor"/>
      </rPr>
      <t>.</t>
    </r>
  </si>
  <si>
    <t>Effective Impervious Area Calculation Table</t>
  </si>
  <si>
    <r>
      <t xml:space="preserve">  m</t>
    </r>
    <r>
      <rPr>
        <b/>
        <vertAlign val="superscript"/>
        <sz val="16"/>
        <color indexed="8"/>
        <rFont val="Calibri"/>
        <family val="2"/>
      </rPr>
      <t xml:space="preserve">2 </t>
    </r>
    <r>
      <rPr>
        <b/>
        <sz val="16"/>
        <color indexed="8"/>
        <rFont val="Calibri"/>
        <family val="2"/>
      </rPr>
      <t>or ft</t>
    </r>
    <r>
      <rPr>
        <b/>
        <vertAlign val="superscript"/>
        <sz val="16"/>
        <color indexed="8"/>
        <rFont val="Calibri"/>
        <family val="2"/>
      </rPr>
      <t>2</t>
    </r>
  </si>
  <si>
    <t xml:space="preserve">Lot Area </t>
  </si>
  <si>
    <r>
      <t xml:space="preserve">Impervious Surface Area (ISA) - </t>
    </r>
    <r>
      <rPr>
        <sz val="16"/>
        <color theme="1"/>
        <rFont val="Calibri"/>
        <family val="2"/>
      </rPr>
      <t xml:space="preserve">do </t>
    </r>
    <r>
      <rPr>
        <u/>
        <sz val="16"/>
        <color theme="1"/>
        <rFont val="Calibri"/>
        <family val="2"/>
      </rPr>
      <t>not</t>
    </r>
    <r>
      <rPr>
        <sz val="16"/>
        <color theme="1"/>
        <rFont val="Calibri"/>
        <family val="2"/>
      </rPr>
      <t xml:space="preserve"> include green roof or absorbent landscaping</t>
    </r>
  </si>
  <si>
    <t xml:space="preserve">Treated Area:    </t>
  </si>
  <si>
    <t>Rain Garden (portion of ISA diverted, up to 20X area of rain garden)</t>
  </si>
  <si>
    <t>Pervious Paving (portion of ISA diverted, up to 2X area of rain garden)</t>
  </si>
  <si>
    <t>Other (state method)</t>
  </si>
  <si>
    <t xml:space="preserve">Total Treated Area </t>
  </si>
  <si>
    <t xml:space="preserve">Effective Impervious Surface Area (EIA) = (ISA - Treated Area)/Lot Area (%) </t>
  </si>
  <si>
    <t xml:space="preserve">COMMENTS:
</t>
  </si>
  <si>
    <t>To qualify for this credit, avoid using toxic chemicals or chemically treated wood in the construction and maintenance of overwater structures, or landscaping structures in riparian areas.</t>
  </si>
  <si>
    <t>Submission Requirements
(see Credit 3.3 in Guide for details)</t>
  </si>
  <si>
    <t xml:space="preserve">Points available
</t>
  </si>
  <si>
    <r>
      <t xml:space="preserve">a.  Provide a list of and </t>
    </r>
    <r>
      <rPr>
        <b/>
        <sz val="16"/>
        <rFont val="Calibri"/>
        <family val="2"/>
      </rPr>
      <t>receipts</t>
    </r>
    <r>
      <rPr>
        <sz val="16"/>
        <rFont val="Calibri"/>
        <family val="2"/>
      </rPr>
      <t xml:space="preserve"> for untreated materials used in construction of shoreline and riparian structures.
b.  Provide photos of structures made with untreated materials.</t>
    </r>
  </si>
  <si>
    <t>Use untreated building materials for post and pilings in docks and piers</t>
  </si>
  <si>
    <t>Use untreated materials for other structural elements (beams, struts, etc.) in docks and piers</t>
  </si>
  <si>
    <t>Do not use paints or stains on overwater structures; leave surfaces to weather naturally</t>
  </si>
  <si>
    <r>
      <t>Credit 3.4: Creosote Materials Removal</t>
    </r>
    <r>
      <rPr>
        <sz val="24"/>
        <color theme="0"/>
        <rFont val="Calibri"/>
        <family val="2"/>
      </rPr>
      <t xml:space="preserve"> </t>
    </r>
  </si>
  <si>
    <t>Submission Requirements
(see Credit 3.4 in Guide for details)</t>
  </si>
  <si>
    <t>Credit 3.5: Herbicides, Pesticides, and Fertilizers</t>
  </si>
  <si>
    <t>To qualify for this credit, do not use synthetic/inorganic herbicides, pesticides, or fertilizers in routine landscape maintenance.</t>
  </si>
  <si>
    <t>Submission Requirements
(see Credit 3.5 in Guide for details)</t>
  </si>
  <si>
    <r>
      <t xml:space="preserve">a. Provide a Landscape Maintenance Checklist 
</t>
    </r>
    <r>
      <rPr>
        <b/>
        <sz val="11"/>
        <color indexed="8"/>
        <rFont val="Calibri"/>
        <family val="2"/>
      </rPr>
      <t/>
    </r>
  </si>
  <si>
    <t>Manage landscaping without the use of synthetic pesticides, herbicides and fertilizers</t>
  </si>
  <si>
    <t xml:space="preserve">    (see next sheet or Appendix A of Guide). </t>
  </si>
  <si>
    <r>
      <t>b.</t>
    </r>
    <r>
      <rPr>
        <b/>
        <sz val="16"/>
        <color indexed="8"/>
        <rFont val="Calibri"/>
        <family val="2"/>
      </rPr>
      <t xml:space="preserve">  </t>
    </r>
    <r>
      <rPr>
        <sz val="16"/>
        <color indexed="8"/>
        <rFont val="Calibri"/>
        <family val="2"/>
      </rPr>
      <t>(optional)  Provide</t>
    </r>
    <r>
      <rPr>
        <b/>
        <sz val="16"/>
        <color indexed="8"/>
        <rFont val="Calibri"/>
        <family val="2"/>
      </rPr>
      <t xml:space="preserve"> photos </t>
    </r>
    <r>
      <rPr>
        <sz val="16"/>
        <color indexed="8"/>
        <rFont val="Calibri"/>
        <family val="2"/>
      </rPr>
      <t>of any specific measures taken to avoid use of synthetic pesticides, herbicides and fertilizers; e.g., landscape plant choices, natural soil amendments, hand removal of weeds.</t>
    </r>
  </si>
  <si>
    <t>Monitoring</t>
  </si>
  <si>
    <t xml:space="preserve">Completion of the Landscape Maintenance Checklist </t>
  </si>
  <si>
    <t xml:space="preserve">COMMENTS: 
</t>
  </si>
  <si>
    <t xml:space="preserve"> Landscape Maintenance Checklist</t>
  </si>
  <si>
    <t>Maintaining Trees, Shrubs &amp; Lawns</t>
  </si>
  <si>
    <t>Additional Information</t>
  </si>
  <si>
    <t>Gardening Best Practices</t>
  </si>
  <si>
    <t>X</t>
  </si>
  <si>
    <t>Indicate which of the following Maintenance Best Practices you use:</t>
  </si>
  <si>
    <t>Aeration of turf reduces compaction and increases air, nutrient and water movement into the soil. By increasing water infiltration, runoff and erosion can be reduced.  Letting grass clippings fall in place cycles nutrients.  Drying out plants between watering promotes healthy rooting. Relocating plants to sites with optimal conditions for that species can help reduce maintenance inputs (right plant – right place). Also, plants that are adapted to your garden’s conditions (ie: native plants) reduce watering and general maintenance needs.</t>
  </si>
  <si>
    <t>Aerate (core) lawn areas annually.</t>
  </si>
  <si>
    <t xml:space="preserve"> Let grass clippings fall in place.</t>
  </si>
  <si>
    <t>Dry out plants between watering.</t>
  </si>
  <si>
    <t>Apply 1-2 inches of composted mulch to planted areas annually.</t>
  </si>
  <si>
    <t>Hand weed planter beds/pots.</t>
  </si>
  <si>
    <t>Relocate or replace plants requiring high maintenance/water inputs (ie: use plants adapted to your garden’s climate and soils)</t>
  </si>
  <si>
    <t>Fertilize only when required.</t>
  </si>
  <si>
    <t>Product Selection</t>
  </si>
  <si>
    <t>Indicate which of the following Maintenance Products you use (or plan to use):</t>
  </si>
  <si>
    <r>
      <t>Avoiding the use of chemical or synthetic fertilizers can dramatically reduce the amount of nutrients delivered to shorelines and receiving water bodies.  It also reduces demand for non-renewable resources that are used to manufacture synthetic fertilizers.  Using human-powered tool helps improve urban air quality and reduces noise pollution</t>
    </r>
    <r>
      <rPr>
        <sz val="14"/>
        <color indexed="8"/>
        <rFont val="Calibri"/>
        <family val="2"/>
      </rPr>
      <t>.</t>
    </r>
  </si>
  <si>
    <t>Local organic fertilizers (compost, composted manure, etc.)</t>
  </si>
  <si>
    <t>Organic ‘processed’ fertilizers (bone meal, fish compost, blood meal, etc.)</t>
  </si>
  <si>
    <t>Slow Release Nitrogen fertilizers.</t>
  </si>
  <si>
    <t>Electric, cordless electric or push-reel (non-gas powered) mower.</t>
  </si>
  <si>
    <t>Pest Management</t>
  </si>
  <si>
    <t>Indicate which of the following Pest Management Best Practices you use:</t>
  </si>
  <si>
    <t>Simple gardening techniques can go a long way to reducing pest problems in the average garden.  Spending time in your yard to identify pests or disease occurrences early, and then remove them manually before they become an infestation is often the least expensive and most effective strategy for pest management.</t>
  </si>
  <si>
    <t>Hand removal or pruning out of pests and disease.</t>
  </si>
  <si>
    <t xml:space="preserve">Pest traps (slug traps, or tanglefoot on tree trunks, etc).  </t>
  </si>
  <si>
    <t>Barriers to pest movement (copper strips to stop slugs; mesh netting for birds, etc).</t>
  </si>
  <si>
    <t>Indicate which of the following Pest Control Products you use:</t>
  </si>
  <si>
    <t>Avoiding the use of synthetic and poisonous substances in your garden reduces health risks to humans, and it also prevents the removal of beneficial insects. Typically, poisons and chemical sprays will kill not only the pest, but also insects that feed on the pests or insects that provide other ‘services’ to your garden (pollinators, spiders, ladybugs, etc).</t>
  </si>
  <si>
    <t>Horticultural oils, soaps or minerals (e.g., sulphur, baking soda, iron phosphate, horticultural oil, etc)</t>
  </si>
  <si>
    <t>Bio-controls (ie: Bt, predatory nematodes, or beneficial insects, etc).</t>
  </si>
  <si>
    <r>
      <t xml:space="preserve">Botanicals (e.g., neem oil, pyrethrum, etc.)  
</t>
    </r>
    <r>
      <rPr>
        <i/>
        <u/>
        <sz val="14"/>
        <color indexed="8"/>
        <rFont val="Calibri"/>
        <family val="2"/>
      </rPr>
      <t>NOTE:</t>
    </r>
    <r>
      <rPr>
        <i/>
        <sz val="14"/>
        <color indexed="8"/>
        <rFont val="Calibri"/>
        <family val="2"/>
      </rPr>
      <t xml:space="preserve"> Use these pesticides only as a last resort!</t>
    </r>
  </si>
  <si>
    <t>To qualify for this credit, ensure that your on-site sewage treatment system meets the current standards in your jurisdiction for the minimum distance from a shoreline, or a minimum 15m/50 ft, whichever is greater.</t>
  </si>
  <si>
    <t>Submission Requirements
(see Credit 3.6 in Guide for details)</t>
  </si>
  <si>
    <r>
      <rPr>
        <b/>
        <sz val="16"/>
        <rFont val="Calibri"/>
        <family val="2"/>
        <scheme val="minor"/>
      </rPr>
      <t>For an existing onsite sewage treatment system</t>
    </r>
    <r>
      <rPr>
        <sz val="16"/>
        <rFont val="Calibri"/>
        <family val="2"/>
        <scheme val="minor"/>
      </rPr>
      <t>: provide recent inspection documentation signed by a qualified inspector. Indicate the location of any existing sewage treatment structures, including tanks, dispersal field, and outfall if applicable. Any deficiencies identified in the inspection are to be addressed. Provide documentation that the system meets or exceeds regulatory standards including minimum horizontal clearances from watercourses and shorelines.
OR</t>
    </r>
  </si>
  <si>
    <r>
      <t xml:space="preserve">For a new or replacement onsite sewage treatment system: </t>
    </r>
    <r>
      <rPr>
        <sz val="16"/>
        <rFont val="Calibri"/>
        <family val="2"/>
        <scheme val="minor"/>
      </rPr>
      <t>provide design and installation documentation approved by the local authority. Indicate the location of any new or replacement sewage treatment structure on the site design plan. Provide documentation that the relocated or replacement system meets or exceeds regulatory standards including minimum horizontal clearances from watercourses and shorelines.</t>
    </r>
  </si>
  <si>
    <t>Prepare and follow a septic system maintenance plan AND implement a monitoring plan.</t>
  </si>
  <si>
    <t>Credit 4.1: Shoreline Collaboration</t>
  </si>
  <si>
    <t>Submission Requirements
(see Credit 4.1 in Guide for details)</t>
  </si>
  <si>
    <r>
      <t xml:space="preserve">a.  Provide </t>
    </r>
    <r>
      <rPr>
        <b/>
        <sz val="16"/>
        <rFont val="Calibri"/>
        <family val="2"/>
      </rPr>
      <t>a list of owners and their properties</t>
    </r>
    <r>
      <rPr>
        <sz val="16"/>
        <rFont val="Calibri"/>
        <family val="2"/>
      </rPr>
      <t xml:space="preserve"> participating in a common shoreline protection or enhancement project.
b.  Provide </t>
    </r>
    <r>
      <rPr>
        <b/>
        <sz val="16"/>
        <rFont val="Calibri"/>
        <family val="2"/>
      </rPr>
      <t xml:space="preserve">before and after photos </t>
    </r>
    <r>
      <rPr>
        <sz val="16"/>
        <rFont val="Calibri"/>
        <family val="2"/>
      </rPr>
      <t>of the project that spans over two or more properties. Before/after photos should be taken from same location and sight lines.</t>
    </r>
  </si>
  <si>
    <t>Collaborate with one other, separate* waterfront property owner</t>
  </si>
  <si>
    <t>Collaborate with 2 separate* waterfront property owners</t>
  </si>
  <si>
    <t>Collaborate with 3 or more separate* waterfront property owners</t>
  </si>
  <si>
    <t>* Collaborating parties must be different owners, not 1 owner for 2 or more properties.</t>
  </si>
  <si>
    <t>Credit 4.2: Public Information and Education</t>
  </si>
  <si>
    <t xml:space="preserve">To qualify for this credit, provide opportunities to learn about the Green Shores measures taken on your property. </t>
  </si>
  <si>
    <t>Submission Requirements
(see Credit 4.2 in Guide for details)</t>
  </si>
  <si>
    <r>
      <t>a.  Provide a</t>
    </r>
    <r>
      <rPr>
        <b/>
        <sz val="16"/>
        <rFont val="Calibri"/>
        <family val="2"/>
      </rPr>
      <t xml:space="preserve"> brief explanation </t>
    </r>
    <r>
      <rPr>
        <sz val="16"/>
        <rFont val="Calibri"/>
        <family val="2"/>
      </rPr>
      <t xml:space="preserve">(1 paragraph) of the information/education measure. 
b.  Provide a photo or copy of the information/ education measure, as applicable (e.g., poster, news article, tour or classroom session). </t>
    </r>
  </si>
  <si>
    <t>1 information/education measure  OR</t>
  </si>
  <si>
    <t>3 or more information/ education measures, 1 of which is hosting an on-site open house or public demonstration about the project.</t>
  </si>
  <si>
    <t>Credit 4.3: Conservation Easement or Covenant</t>
  </si>
  <si>
    <t>To qualify for this credit, establish a conservation covenant or easement on a waterfront property, or a portion thereof, that protects natural features of the shoreline.</t>
  </si>
  <si>
    <t>Submission Requirements
(see Credit 4.3 in Guide for details)</t>
  </si>
  <si>
    <t>Mandatory*</t>
  </si>
  <si>
    <t>Voluntary</t>
  </si>
  <si>
    <t xml:space="preserve"> Provide a copy of the conservation covenant or easement that is registered on title.  </t>
  </si>
  <si>
    <t>*Mandatory means the covenant is a requirement of the local jurisdiction.</t>
  </si>
  <si>
    <t>Credit 4.4:  Shoreline Stewardship Participation</t>
  </si>
  <si>
    <t>To qualify for this credit, involve your project in an environmental program that benefits shoreline areas.</t>
  </si>
  <si>
    <t>Submission Requirements
(see Credit 4.4 in Guide for details)</t>
  </si>
  <si>
    <t>Points 
available</t>
  </si>
  <si>
    <r>
      <t xml:space="preserve">Provide a </t>
    </r>
    <r>
      <rPr>
        <b/>
        <sz val="16"/>
        <rFont val="Calibri"/>
        <family val="2"/>
      </rPr>
      <t>brief explanation</t>
    </r>
    <r>
      <rPr>
        <sz val="16"/>
        <rFont val="Calibri"/>
        <family val="2"/>
      </rPr>
      <t xml:space="preserve"> (1 paragraph) of</t>
    </r>
    <r>
      <rPr>
        <b/>
        <sz val="16"/>
        <rFont val="Calibri"/>
        <family val="2"/>
      </rPr>
      <t xml:space="preserve"> </t>
    </r>
    <r>
      <rPr>
        <sz val="16"/>
        <rFont val="Calibri"/>
        <family val="2"/>
      </rPr>
      <t>the shoreline stewardship program in which the applicant/project is involved.</t>
    </r>
  </si>
  <si>
    <t>1.3 Hard Armour Removal</t>
  </si>
  <si>
    <t>2.3 Trees and Snags</t>
  </si>
  <si>
    <t>2.4 Invasive Plants</t>
  </si>
  <si>
    <t>Invasive Plants</t>
  </si>
  <si>
    <t>2.5 Organic Material</t>
  </si>
  <si>
    <t>2.6 Overwater Structures</t>
  </si>
  <si>
    <t>2.7 Access Design</t>
  </si>
  <si>
    <r>
      <t xml:space="preserve">Briefly explain (1 paragraph) the stewardship program/group in which the applicant/project is involved </t>
    </r>
    <r>
      <rPr>
        <b/>
        <sz val="16"/>
        <color theme="1"/>
        <rFont val="Calibri"/>
        <family val="2"/>
        <scheme val="minor"/>
      </rPr>
      <t>AND/OR</t>
    </r>
    <r>
      <rPr>
        <sz val="16"/>
        <color theme="1"/>
        <rFont val="Calibri"/>
        <family val="2"/>
        <scheme val="minor"/>
      </rPr>
      <t xml:space="preserve"> 
Briefly explain (1 paragraph) any information/education measures, as applicable (e.g., signage, demonstrations, tours) </t>
    </r>
    <r>
      <rPr>
        <b/>
        <u/>
        <sz val="16"/>
        <color theme="1"/>
        <rFont val="Calibri"/>
        <family val="2"/>
        <scheme val="minor"/>
      </rPr>
      <t>AND</t>
    </r>
    <r>
      <rPr>
        <sz val="16"/>
        <color theme="1"/>
        <rFont val="Calibri"/>
        <family val="2"/>
        <scheme val="minor"/>
      </rPr>
      <t xml:space="preserve"> 
Provide a photo or copy of the information/education measures, as applicable (e.g., poster, news article, tour, or classroom session) </t>
    </r>
    <r>
      <rPr>
        <b/>
        <sz val="16"/>
        <color theme="1"/>
        <rFont val="Calibri"/>
        <family val="2"/>
        <scheme val="minor"/>
      </rPr>
      <t>AND/OR</t>
    </r>
    <r>
      <rPr>
        <sz val="16"/>
        <color theme="1"/>
        <rFont val="Calibri"/>
        <family val="2"/>
        <scheme val="minor"/>
      </rPr>
      <t> 
Provide a letter indicating commitment to completing monitoring as outlined in Monitoring section above and GSH Monitoring Guide.</t>
    </r>
  </si>
  <si>
    <t>3 </t>
  </si>
  <si>
    <t>2 </t>
  </si>
  <si>
    <t>1 </t>
  </si>
  <si>
    <t>Submission Requirements
(see Credit 2.7 in Guide for details)</t>
  </si>
  <si>
    <t>Submission Requirements
(see Credit 2.1 in Guide for details)</t>
  </si>
  <si>
    <t>Profile</t>
  </si>
  <si>
    <t>Vertical (cm)</t>
  </si>
  <si>
    <t>Vertical (m)</t>
  </si>
  <si>
    <t>Horizontal (m)</t>
  </si>
  <si>
    <t>Cumulative Distance (m)</t>
  </si>
  <si>
    <t>Adj. C. Distance</t>
  </si>
  <si>
    <t>Elevation (m)</t>
  </si>
  <si>
    <t>Adj. Elevation</t>
  </si>
  <si>
    <t>A</t>
  </si>
  <si>
    <r>
      <rPr>
        <b/>
        <sz val="18"/>
        <color theme="1"/>
        <rFont val="Calibri"/>
        <family val="2"/>
        <scheme val="minor"/>
      </rPr>
      <t>Instructions</t>
    </r>
    <r>
      <rPr>
        <sz val="18"/>
        <color theme="1"/>
        <rFont val="Calibri"/>
        <family val="2"/>
        <scheme val="minor"/>
      </rPr>
      <t xml:space="preserve">: For detailed instructions, see "Shore Profile Survey" in the GSH Monitoring Guide (page 37). Start at the landward end of the coast, and follow a line directly perpendicular to the water line.
Measure the horizontal distance between your two rods with a measuring tape and note the result in </t>
    </r>
    <r>
      <rPr>
        <b/>
        <sz val="18"/>
        <color theme="1"/>
        <rFont val="Calibri"/>
        <family val="2"/>
        <scheme val="minor"/>
      </rPr>
      <t>Column D</t>
    </r>
    <r>
      <rPr>
        <sz val="18"/>
        <color theme="1"/>
        <rFont val="Calibri"/>
        <family val="2"/>
        <scheme val="minor"/>
      </rPr>
      <t xml:space="preserve">. Try to keep this measurement consistent at 1 meter. 
Sight the horizon through the landward rod until it is in line with the top of the seaward rod. You may have to look through the seaward rod to the landward rod if the elevation increases towards the water line.
Note the height difference (+/-) between the two rods in </t>
    </r>
    <r>
      <rPr>
        <b/>
        <sz val="18"/>
        <color theme="1"/>
        <rFont val="Calibri"/>
        <family val="2"/>
        <scheme val="minor"/>
      </rPr>
      <t>Column B</t>
    </r>
    <r>
      <rPr>
        <sz val="18"/>
        <color theme="1"/>
        <rFont val="Calibri"/>
        <family val="2"/>
        <scheme val="minor"/>
      </rPr>
      <t xml:space="preserve"> in centimeters. The spreadsheet will automatically convert the centimeter measurements in Column B into meters in Column C. 
The row coloured in light blue should be the final measurement at the water line. If you go past the water line, you can add those measurements below the light blue row, but it is not necessary.
The spreadsheet should calculate the rest of the numbers automatically, and generate a profile in the chart to the right. Do not edit any columns other than those highlighted in light yellow.</t>
    </r>
  </si>
  <si>
    <r>
      <t xml:space="preserve">To qualify for this credit, use nature-based approaches for shore protection rather than hard structures where shoreline erosion control is needed. 
Note that this credit CANNOT be combined with: 
• Credit 1.1 No Shoreline Protection Structures: </t>
    </r>
    <r>
      <rPr>
        <sz val="18"/>
        <rFont val="Calibri"/>
        <family val="2"/>
        <scheme val="minor"/>
      </rPr>
      <t>this Credit refers to creating a shore using nature-based methods as protective measures whereas Credit 1.1 refers to leaving a natural shore (soft or hard) alone.</t>
    </r>
    <r>
      <rPr>
        <b/>
        <sz val="18"/>
        <rFont val="Calibri"/>
        <family val="2"/>
        <scheme val="minor"/>
      </rPr>
      <t xml:space="preserve">
• Credit 1.3 Hard Armour Removal:  </t>
    </r>
    <r>
      <rPr>
        <sz val="18"/>
        <rFont val="Calibri"/>
        <family val="2"/>
        <scheme val="minor"/>
      </rPr>
      <t xml:space="preserve">you cannot get points for this credit as well as for hard armour removal EXCEPT if hard armour is removed from one portion of the shoreline (Credit 1.3) and another portion of the shoreline that was previously unprotected is treated with nature-based protection methods (this credit).  </t>
    </r>
  </si>
  <si>
    <t>Avoid impacting critical and sensitive habitats to ensure the conservation and protection of species at risk and facilitate compliance with provincial/state and federal laws that identify and designate critical or sensitive habitats.</t>
  </si>
  <si>
    <r>
      <rPr>
        <b/>
        <sz val="16"/>
        <color rgb="FF681A1A"/>
        <rFont val="Calibri"/>
        <family val="2"/>
      </rPr>
      <t>Habitat Assessment Report</t>
    </r>
    <r>
      <rPr>
        <sz val="16"/>
        <color rgb="FF681A1A"/>
        <rFont val="Calibri"/>
        <family val="2"/>
      </rPr>
      <t xml:space="preserve"> identifying critical and sensitive habitats prepared by a Qualified Environmental Professional or regulatory agency indicating:
- No critical or sensitive habitats present OR
- Location of critical or sensitive habitat
- Description of measures taken to avoid impact on critical or sensitive habitat.</t>
    </r>
  </si>
  <si>
    <t>IF Critical or Sensitive Habitat is identified on your property, describe how impacts to these areas will be avoided in the design</t>
  </si>
  <si>
    <t>Credit 2.1: Enhanced Critical, Sensitive, or Migratory Bird Habitat Stewardship</t>
  </si>
  <si>
    <t>REVISED Jan 2023</t>
  </si>
  <si>
    <r>
      <rPr>
        <b/>
        <sz val="14"/>
        <color theme="1"/>
        <rFont val="Calibri"/>
        <family val="2"/>
        <scheme val="minor"/>
      </rPr>
      <t>6.</t>
    </r>
    <r>
      <rPr>
        <sz val="14"/>
        <color indexed="8"/>
        <rFont val="Times New Roman"/>
        <family val="1"/>
      </rPr>
      <t> </t>
    </r>
    <r>
      <rPr>
        <sz val="14"/>
        <color indexed="8"/>
        <rFont val="Calibri"/>
        <family val="2"/>
      </rPr>
      <t>The Credit Summary table will automatically update with the points for that credit. Once you have completed all the applicable credits, review the Credit Summary and determine whether you have sufficient total points AND sufficient points in the Shoreline Processes and Shoreline Habitats credit categories to achieve a GSH Silver or Gold Rating.</t>
    </r>
  </si>
  <si>
    <r>
      <rPr>
        <b/>
        <sz val="14"/>
        <color theme="1"/>
        <rFont val="Calibri"/>
        <family val="2"/>
        <scheme val="minor"/>
      </rPr>
      <t>7.</t>
    </r>
    <r>
      <rPr>
        <sz val="14"/>
        <color theme="1"/>
        <rFont val="Calibri"/>
        <family val="2"/>
        <scheme val="minor"/>
      </rPr>
      <t xml:space="preserve"> A GSH verifier will review the application and your project, ensure that you have met all the application requirements, and verify or assign different points to the credits for which you have applied. The Verifier will review their assessment with you, making suggestions regarding corrections or additions.</t>
    </r>
  </si>
  <si>
    <r>
      <rPr>
        <b/>
        <sz val="14"/>
        <color theme="1"/>
        <rFont val="Calibri"/>
        <family val="2"/>
        <scheme val="minor"/>
      </rPr>
      <t>8.</t>
    </r>
    <r>
      <rPr>
        <sz val="14"/>
        <color theme="1"/>
        <rFont val="Calibri"/>
        <family val="2"/>
        <scheme val="minor"/>
      </rPr>
      <t xml:space="preserve"> If a GSH Silver or Gold ranking is achieved, submit your completed submittal, with verifier’s signature, to your local approval agency. </t>
    </r>
  </si>
  <si>
    <r>
      <rPr>
        <b/>
        <i/>
        <sz val="12"/>
        <rFont val="Calibri"/>
        <family val="2"/>
      </rPr>
      <t xml:space="preserve">ABOUT "COMMENTS": </t>
    </r>
    <r>
      <rPr>
        <i/>
        <sz val="12"/>
        <rFont val="Calibri"/>
        <family val="2"/>
      </rPr>
      <t xml:space="preserve"> Each submittal form provides a space at the bottom for brief comments.  If you are inserting a comment, identify whether you are the applicant or verifier. Use </t>
    </r>
    <r>
      <rPr>
        <b/>
        <i/>
        <sz val="12"/>
        <rFont val="Calibri"/>
        <family val="2"/>
      </rPr>
      <t xml:space="preserve">Alt {hard return} </t>
    </r>
    <r>
      <rPr>
        <i/>
        <sz val="12"/>
        <rFont val="Calibri"/>
        <family val="2"/>
      </rPr>
      <t>if you need to start a new paragraph in the Comments box.</t>
    </r>
  </si>
  <si>
    <t xml:space="preserve">           Move a primary or secondary structure</t>
  </si>
  <si>
    <t xml:space="preserve">           Modify large woody debris </t>
  </si>
  <si>
    <t>REVISED JAN 2023</t>
  </si>
  <si>
    <t>Nature-Based Erosion &amp; Flood Management</t>
  </si>
  <si>
    <t>Credit 1.5: Nature-Based Erosion &amp; Flood Management</t>
  </si>
  <si>
    <t>1.5 Nature-Based Erosion &amp; Flood Management</t>
  </si>
  <si>
    <t>Enhanced Critical, Sensitive, or Migratory Bird Habitat Stewardship</t>
  </si>
  <si>
    <t>2.1 Enhanced Critical, Sensitive, or Migratory Bird Habitat Stewardship</t>
  </si>
  <si>
    <t>Groin Removal</t>
  </si>
  <si>
    <t>Riparian and Emergent Vegetation</t>
  </si>
  <si>
    <t>2.2 Riparian and Emergent Vegetation</t>
  </si>
  <si>
    <t>Site Disturbance</t>
  </si>
  <si>
    <t>Reduce and Treat Runoff</t>
  </si>
  <si>
    <t>3.2 Reduce and Treat Runoff</t>
  </si>
  <si>
    <t>Creosote Materials Removal</t>
  </si>
  <si>
    <r>
      <t xml:space="preserve">GSH SILVER/"CHINOOK" – </t>
    </r>
    <r>
      <rPr>
        <sz val="16"/>
        <color indexed="8"/>
        <rFont val="Calibri"/>
        <family val="2"/>
      </rPr>
      <t>the project results in recognizable improvement         and/or conservation of the natural features and processes of the shoreline.</t>
    </r>
  </si>
  <si>
    <r>
      <t xml:space="preserve">GSH </t>
    </r>
    <r>
      <rPr>
        <b/>
        <i/>
        <sz val="16"/>
        <color indexed="8"/>
        <rFont val="Calibri"/>
        <family val="2"/>
      </rPr>
      <t>GOLD/"ORCA"</t>
    </r>
    <r>
      <rPr>
        <sz val="16"/>
        <color indexed="8"/>
        <rFont val="Calibri"/>
        <family val="2"/>
      </rPr>
      <t xml:space="preserve"> – the project exhibits exceptional design regarding improvement/conservation of the natural features and processes of the shoreline.</t>
    </r>
  </si>
  <si>
    <t>Position of Ordinary High Water Mark (OHWM) / Natural Boundary (NB)</t>
  </si>
  <si>
    <t>Where and how equipment will access the shore, if necessary; methods for minimizing and restoring impacts to the shore</t>
  </si>
  <si>
    <t>If you have included photos, label the photo points; try to use the same photo points used for the existing conditions plan</t>
  </si>
  <si>
    <t>Type of beach - bedrock or sediment based. If latter, indicate general nature - boulders, cobble, gravel, sand, mud or a mix of any of these sediment types</t>
  </si>
  <si>
    <t>If there is a bank, position of top (crest) of bank and general nature of bank soils</t>
  </si>
  <si>
    <t>Other vegetation features on property IF affected by project - location of significant trees or treed areas, general extent and nature of vegetation (indigenous, invasive)</t>
  </si>
  <si>
    <t>Any designated critical or sensitive habitats - location, nature, how impacts will be avoided</t>
  </si>
  <si>
    <t>Any streams, wetlands and their buffers</t>
  </si>
  <si>
    <t>Existing shore protection structures (walls, bulkheads, riprap, groynes, etc.), shoreline ramps, and overwater structures (docks, piers, etc.)</t>
  </si>
  <si>
    <t>IF your project involves a shoreline protection structure or overwater structure, show shoreline characteristics and processes - exposure, dominant wave direction, longshore/littoral drift direction, sediment sources, eroding and deposition sites</t>
  </si>
  <si>
    <t>Provide air photo of property - from local jurisdiction, Google Map or Google Earth</t>
  </si>
  <si>
    <t>If you have included photos of existing conditions, label the photo points</t>
  </si>
  <si>
    <r>
      <t xml:space="preserve">On the </t>
    </r>
    <r>
      <rPr>
        <b/>
        <sz val="16"/>
        <color rgb="FF681A1A"/>
        <rFont val="Calibri"/>
        <family val="2"/>
      </rPr>
      <t>Existing Conditions Plan</t>
    </r>
    <r>
      <rPr>
        <sz val="16"/>
        <color rgb="FF681A1A"/>
        <rFont val="Calibri"/>
        <family val="2"/>
      </rPr>
      <t xml:space="preserve">, show the nature and location of designated or identified critical or sensitive habitats and their buffers, as required by the local jurisdiction: 
 - Show critical or sensitive habitat (if applicable) on the property and the foreshore adjacent to site (including riparian, foreshore, subtidal/littoral zone), and along the shoreline extending at least 50m each side of the property lines. </t>
    </r>
  </si>
  <si>
    <r>
      <t xml:space="preserve">
</t>
    </r>
    <r>
      <rPr>
        <b/>
        <sz val="18"/>
        <color theme="1"/>
        <rFont val="Calibri"/>
        <family val="2"/>
        <scheme val="minor"/>
      </rPr>
      <t>To qualify for this credit, there should be no bulkheads, groins, beach nourishment or other shore protection measures on the waterfront property, and none proposed for the foreseeable future.</t>
    </r>
    <r>
      <rPr>
        <sz val="18"/>
        <color theme="1"/>
        <rFont val="Calibri"/>
        <family val="2"/>
        <scheme val="minor"/>
      </rPr>
      <t xml:space="preserve"> More points are available for soft or sediment-based shore because this type of shore is less naturally resilient to erosion than a bedrock shore. </t>
    </r>
    <r>
      <rPr>
        <b/>
        <sz val="18"/>
        <color theme="1"/>
        <rFont val="Calibri"/>
        <family val="2"/>
        <scheme val="minor"/>
      </rPr>
      <t xml:space="preserve">
</t>
    </r>
    <r>
      <rPr>
        <sz val="18"/>
        <color theme="1"/>
        <rFont val="Calibri"/>
        <family val="2"/>
        <scheme val="minor"/>
      </rPr>
      <t xml:space="preserve">
</t>
    </r>
    <r>
      <rPr>
        <b/>
        <sz val="18"/>
        <color theme="1"/>
        <rFont val="Calibri"/>
        <family val="2"/>
        <scheme val="minor"/>
      </rPr>
      <t>Note that this credit CANNOT be combined with: 
• Credit 1.3 Hard Armour Removal or Credit 1.4 Groin Removal:</t>
    </r>
    <r>
      <rPr>
        <sz val="18"/>
        <color theme="1"/>
        <rFont val="Calibri"/>
        <family val="2"/>
        <scheme val="minor"/>
      </rPr>
      <t xml:space="preserve"> you cannot get points for either credit once a bulkhead, groin or other shore protection structure is removed.
</t>
    </r>
    <r>
      <rPr>
        <b/>
        <sz val="18"/>
        <color theme="1"/>
        <rFont val="Calibri"/>
        <family val="2"/>
        <scheme val="minor"/>
      </rPr>
      <t>• Credit 1.5 Nature-Based Erosion &amp; Flood Management:</t>
    </r>
    <r>
      <rPr>
        <sz val="18"/>
        <color theme="1"/>
        <rFont val="Calibri"/>
        <family val="2"/>
        <scheme val="minor"/>
      </rPr>
      <t xml:space="preserve"> Credit 1.5 refers to </t>
    </r>
    <r>
      <rPr>
        <i/>
        <sz val="18"/>
        <color theme="1"/>
        <rFont val="Calibri"/>
        <family val="2"/>
        <scheme val="minor"/>
      </rPr>
      <t>creating</t>
    </r>
    <r>
      <rPr>
        <sz val="18"/>
        <color theme="1"/>
        <rFont val="Calibri"/>
        <family val="2"/>
        <scheme val="minor"/>
      </rPr>
      <t xml:space="preserve"> a soft shore as a protective measure whereas this credit refers to leaving a natural shore alone.
</t>
    </r>
  </si>
  <si>
    <r>
      <t xml:space="preserve">
To qualify for this credit, ensure that existing or proposed major buildings are set far enough back from the shoreline or bluff crest to avoid the need for shore protection structures over the life of the buildings.
</t>
    </r>
    <r>
      <rPr>
        <sz val="16"/>
        <color theme="1"/>
        <rFont val="Calibri"/>
        <family val="2"/>
        <scheme val="minor"/>
      </rPr>
      <t>For the purpose of this credit,</t>
    </r>
    <r>
      <rPr>
        <b/>
        <sz val="16"/>
        <color theme="1"/>
        <rFont val="Calibri"/>
        <family val="2"/>
        <scheme val="minor"/>
      </rPr>
      <t xml:space="preserve"> major building refers to a permanent house or building intended for human habitation. </t>
    </r>
    <r>
      <rPr>
        <sz val="16"/>
        <color theme="1"/>
        <rFont val="Calibri"/>
        <family val="2"/>
        <scheme val="minor"/>
      </rPr>
      <t>Minor building refers to secondary buildings that are not intended for human habitation such as a garage, boathouse, shed, gazebo, patio, deck, etc.</t>
    </r>
  </si>
  <si>
    <r>
      <rPr>
        <b/>
        <sz val="16"/>
        <rFont val="Calibri"/>
        <family val="2"/>
      </rPr>
      <t xml:space="preserve">Current Regulatory Setback: </t>
    </r>
    <r>
      <rPr>
        <sz val="16"/>
        <rFont val="Calibri"/>
        <family val="2"/>
      </rPr>
      <t xml:space="preserve">the current setback or distance from OHWM/NB required in your local jurisdiction with </t>
    </r>
    <r>
      <rPr>
        <u/>
        <sz val="16"/>
        <rFont val="Calibri"/>
        <family val="2"/>
      </rPr>
      <t>no</t>
    </r>
    <r>
      <rPr>
        <sz val="16"/>
        <rFont val="Calibri"/>
        <family val="2"/>
      </rPr>
      <t xml:space="preserve"> variance or relaxation from that requirement. This setback may be specified in a zoning regulation, shoreline development or habitat protection regulation, or be determined on a site-specific basis by local regulators.  </t>
    </r>
  </si>
  <si>
    <r>
      <rPr>
        <b/>
        <sz val="16"/>
        <rFont val="Calibri"/>
        <family val="2"/>
      </rPr>
      <t>Add SLR:</t>
    </r>
    <r>
      <rPr>
        <sz val="16"/>
        <rFont val="Calibri"/>
        <family val="2"/>
      </rPr>
      <t xml:space="preserve"> For a marine shoreline, along with the regulatory setback, the setback also reflects changes in the level or location of the OHWM based on the predicted sea level rise (SLR) used by the local jurisdiction. Use a 1m/3ft SLR if there are no specific predictions for your area.</t>
    </r>
  </si>
  <si>
    <r>
      <rPr>
        <b/>
        <sz val="16"/>
        <rFont val="Calibri"/>
        <family val="2"/>
      </rPr>
      <t>80-year Setback:</t>
    </r>
    <r>
      <rPr>
        <sz val="16"/>
        <rFont val="Calibri"/>
        <family val="2"/>
      </rPr>
      <t xml:space="preserve">  Meet the distance from OHWM/NB/HHWLT (or similar 
reference line in your jurisdiction) needed to allow for natural beach/bluff 
processes, without armouring or other shoreline protective action, over 80
years or the life of the building, whichever is greater. Calculate this distance 
based on an erosion rate estimate for the site provided by a qualified source 
such as a Qualified Coastal Professional  OR
If there are no data available to estimate an erosion rate, provide an 80-year setback required by the local jurisdiction or </t>
    </r>
    <r>
      <rPr>
        <b/>
        <sz val="16"/>
        <rFont val="Calibri"/>
        <family val="2"/>
      </rPr>
      <t>minimum 25m (75ft), whichever is greater.</t>
    </r>
  </si>
  <si>
    <r>
      <rPr>
        <b/>
        <sz val="18"/>
        <rFont val="Calibri"/>
        <family val="2"/>
        <scheme val="minor"/>
      </rPr>
      <t>To qualify for this credit, reduce or remove any type of hard shore armour (including bulkheads, riprap or armourstone).</t>
    </r>
    <r>
      <rPr>
        <sz val="18"/>
        <rFont val="Calibri"/>
        <family val="2"/>
        <scheme val="minor"/>
      </rPr>
      <t xml:space="preserve"> 
</t>
    </r>
    <r>
      <rPr>
        <b/>
        <sz val="18"/>
        <rFont val="Calibri"/>
        <family val="2"/>
        <scheme val="minor"/>
      </rPr>
      <t>Note that this Credit CANNOT be combined with: 
• Credit 1.1 No Shoreline Protection Structures;</t>
    </r>
    <r>
      <rPr>
        <sz val="18"/>
        <rFont val="Calibri"/>
        <family val="2"/>
        <scheme val="minor"/>
      </rPr>
      <t xml:space="preserve"> i.e., you cannot get points for Credit 1.1 once hard shore armour is removed.</t>
    </r>
    <r>
      <rPr>
        <b/>
        <sz val="18"/>
        <rFont val="Calibri"/>
        <family val="2"/>
        <scheme val="minor"/>
      </rPr>
      <t xml:space="preserve">
• Credit 1.5 Nature-Based Erosion &amp; Flood Management </t>
    </r>
    <r>
      <rPr>
        <sz val="18"/>
        <rFont val="Calibri"/>
        <family val="2"/>
        <scheme val="minor"/>
      </rPr>
      <t xml:space="preserve">EXCEPT if armour is removed from one portion of the shoreline (this Credit) and another portion of the shoreline that was previously unprotected is treated with nature-based methods (Credit 1.5).  </t>
    </r>
  </si>
  <si>
    <t>Move bulkhead back along 80-100% of shoreline so that it is minimum 3ft (1m) above OHWM,  OR</t>
  </si>
  <si>
    <t xml:space="preserve">Move bulkhead back along 40-79% of shoreline so that the moved portion is minimum 3ft (1m) above OHWM </t>
  </si>
  <si>
    <t xml:space="preserve">
* Net hard armour removal means:
             • For a hard armour structure that extends the full length of the shoreline, that length removed minus any length that is retained or replaced with armouring.  E.g., if 100ft of seawall is removed and 20ft is replaced with a riprap revetment, the net bulkhead removal is 80%.
             • For a hard armour structure that extends along only a portion of the shoreline, the % shoreline along which the hard armour is removed minus the % shoreline where armouring is retained or replaced. E.g., if a seawall extending along 75ft of a 100ft shoreline is removed and none of it is replaced with armouring, the net bulkhead removal is 75%.  If 15ft of the original wall is replaced with riprap, the net bulkhead removal is 75-15 = 60ft or 60% of the shoreline.
</t>
  </si>
  <si>
    <t>** In Washington State, to determine if a site is in a drift cell, check mapping at Washington Dept. of Ecology Coastal Atlas map server: https://fortress.wa.gov/ecy/coastalatlas/. 
In BC, drift cell mapping is available for the Gulf Islands - go to www.islandstrust.bc.ca and search for "Integrated Shoreline and Watershed Maps”.</t>
  </si>
  <si>
    <t>Credit 1.4: Groin Removal</t>
  </si>
  <si>
    <r>
      <t>a.</t>
    </r>
    <r>
      <rPr>
        <sz val="16"/>
        <color indexed="8"/>
        <rFont val="Times New Roman"/>
        <family val="1"/>
      </rPr>
      <t xml:space="preserve">  </t>
    </r>
    <r>
      <rPr>
        <sz val="16"/>
        <color indexed="8"/>
        <rFont val="Calibri"/>
        <family val="2"/>
      </rPr>
      <t>O</t>
    </r>
    <r>
      <rPr>
        <sz val="16"/>
        <rFont val="Calibri"/>
        <family val="2"/>
      </rPr>
      <t xml:space="preserve">n the </t>
    </r>
    <r>
      <rPr>
        <b/>
        <sz val="16"/>
        <rFont val="Calibri"/>
        <family val="2"/>
      </rPr>
      <t>existing conditions</t>
    </r>
    <r>
      <rPr>
        <sz val="16"/>
        <rFont val="Calibri"/>
        <family val="2"/>
      </rPr>
      <t xml:space="preserve"> </t>
    </r>
    <r>
      <rPr>
        <b/>
        <sz val="16"/>
        <rFont val="Calibri"/>
        <family val="2"/>
      </rPr>
      <t>plan,</t>
    </r>
    <r>
      <rPr>
        <b/>
        <sz val="16"/>
        <color indexed="8"/>
        <rFont val="Calibri"/>
        <family val="2"/>
      </rPr>
      <t xml:space="preserve"> </t>
    </r>
    <r>
      <rPr>
        <sz val="16"/>
        <color indexed="8"/>
        <rFont val="Calibri"/>
        <family val="2"/>
      </rPr>
      <t>demarcate the low tide level and the original beach structure, indicating how far the structure extended into the intertidal zone (i.e., area between high or OHWM and low tide levels).
b.  On the</t>
    </r>
    <r>
      <rPr>
        <b/>
        <sz val="16"/>
        <color indexed="8"/>
        <rFont val="Calibri"/>
        <family val="2"/>
      </rPr>
      <t xml:space="preserve"> site design plan</t>
    </r>
    <r>
      <rPr>
        <sz val="16"/>
        <color indexed="8"/>
        <rFont val="Calibri"/>
        <family val="2"/>
      </rPr>
      <t>, show the extent of beach structure that was removed relative to the low tide level and OHWM. 
c.  Provide</t>
    </r>
    <r>
      <rPr>
        <b/>
        <sz val="16"/>
        <color indexed="8"/>
        <rFont val="Calibri"/>
        <family val="2"/>
      </rPr>
      <t xml:space="preserve"> before and after photos</t>
    </r>
    <r>
      <rPr>
        <sz val="16"/>
        <color indexed="8"/>
        <rFont val="Calibri"/>
        <family val="2"/>
      </rPr>
      <t xml:space="preserve"> showing the original beach structure before removal and  the shoreline after removal.  Before and after photos should be taken from same vantage points and sight lines. For this credit, photos should be taken at low tide to show extent of structure in the intertidal zone.</t>
    </r>
  </si>
  <si>
    <r>
      <t xml:space="preserve">To qualify for this credit, move existing buildings inland to help prevent shoreline erosion and adapt to ongoing or predicted shoreline recession. 
</t>
    </r>
    <r>
      <rPr>
        <sz val="18"/>
        <rFont val="Calibri"/>
        <family val="2"/>
        <scheme val="minor"/>
      </rPr>
      <t>For the purpose of this credit,</t>
    </r>
    <r>
      <rPr>
        <b/>
        <sz val="18"/>
        <rFont val="Calibri"/>
        <family val="2"/>
        <scheme val="minor"/>
      </rPr>
      <t xml:space="preserve"> major building </t>
    </r>
    <r>
      <rPr>
        <sz val="18"/>
        <rFont val="Calibri"/>
        <family val="2"/>
        <scheme val="minor"/>
      </rPr>
      <t xml:space="preserve">refers to a permanent house or building intended for human habitation. </t>
    </r>
    <r>
      <rPr>
        <b/>
        <sz val="18"/>
        <rFont val="Calibri"/>
        <family val="2"/>
        <scheme val="minor"/>
      </rPr>
      <t xml:space="preserve">Minor building </t>
    </r>
    <r>
      <rPr>
        <sz val="18"/>
        <rFont val="Calibri"/>
        <family val="2"/>
        <scheme val="minor"/>
      </rPr>
      <t>refers to secondary buildings that are not intended for human habitation such as a garage, boathouse, shed, gazebo, patio, deck, etc.</t>
    </r>
  </si>
  <si>
    <t>To qualify for this credit, you must have critical, sensitive, or migratory bird habitat on the property, and take extra steps to minimize disturbance to these species and habitats.</t>
  </si>
  <si>
    <r>
      <t xml:space="preserve">Project work is </t>
    </r>
    <r>
      <rPr>
        <b/>
        <sz val="16"/>
        <color theme="1"/>
        <rFont val="Calibri"/>
        <family val="2"/>
        <scheme val="minor"/>
      </rPr>
      <t>NOT</t>
    </r>
    <r>
      <rPr>
        <sz val="16"/>
        <color theme="1"/>
        <rFont val="Calibri"/>
        <family val="2"/>
        <scheme val="minor"/>
      </rPr>
      <t xml:space="preserve"> occurring in critical habitat or habitat suitable for species at risk, </t>
    </r>
    <r>
      <rPr>
        <b/>
        <sz val="16"/>
        <color theme="1"/>
        <rFont val="Calibri"/>
        <family val="2"/>
        <scheme val="minor"/>
      </rPr>
      <t>and</t>
    </r>
    <r>
      <rPr>
        <sz val="16"/>
        <color theme="1"/>
        <rFont val="Calibri"/>
        <family val="2"/>
        <scheme val="minor"/>
      </rPr>
      <t xml:space="preserve"> an additional setback distance is being applied and incorporated into the project plans to minimize potential impacts to these habitats</t>
    </r>
  </si>
  <si>
    <r>
      <t xml:space="preserve">Project work is </t>
    </r>
    <r>
      <rPr>
        <b/>
        <sz val="16"/>
        <rFont val="Calibri"/>
        <family val="2"/>
      </rPr>
      <t>NOT</t>
    </r>
    <r>
      <rPr>
        <sz val="16"/>
        <rFont val="Calibri"/>
        <family val="2"/>
      </rPr>
      <t xml:space="preserve"> occurring in sensitive habitat, </t>
    </r>
    <r>
      <rPr>
        <b/>
        <sz val="16"/>
        <rFont val="Calibri"/>
        <family val="2"/>
      </rPr>
      <t>and</t>
    </r>
    <r>
      <rPr>
        <sz val="16"/>
        <rFont val="Calibri"/>
        <family val="2"/>
      </rPr>
      <t xml:space="preserve"> an additional setback distance (based on the habitat and the activity) is being applied and incorporated into the project plans to minimize potential impacts to these habitats.</t>
    </r>
  </si>
  <si>
    <r>
      <t xml:space="preserve">Project work/activities that could disturb migratory birds are scheduled to occur outside the general nesting period </t>
    </r>
    <r>
      <rPr>
        <b/>
        <sz val="16"/>
        <rFont val="Calibri"/>
        <family val="2"/>
      </rPr>
      <t>and</t>
    </r>
    <r>
      <rPr>
        <sz val="16"/>
        <rFont val="Calibri"/>
        <family val="2"/>
      </rPr>
      <t xml:space="preserve"> practices that negatively impact migration are avoided/mitigated (e.g., shoreline/property lighting). </t>
    </r>
  </si>
  <si>
    <r>
      <t xml:space="preserve">a. Show on </t>
    </r>
    <r>
      <rPr>
        <b/>
        <sz val="16"/>
        <color theme="1"/>
        <rFont val="Calibri"/>
        <family val="2"/>
        <scheme val="minor"/>
      </rPr>
      <t>existing conditions plan</t>
    </r>
    <r>
      <rPr>
        <sz val="16"/>
        <color theme="1"/>
        <rFont val="Calibri"/>
        <family val="2"/>
        <scheme val="minor"/>
      </rPr>
      <t xml:space="preserve"> location of any: 
      - critical habitats
      - sensitive habitats
      - migratory bird habitats
</t>
    </r>
    <r>
      <rPr>
        <i/>
        <sz val="16"/>
        <color theme="1"/>
        <rFont val="Calibri"/>
        <family val="2"/>
        <scheme val="minor"/>
      </rPr>
      <t xml:space="preserve">(include species names)
</t>
    </r>
    <r>
      <rPr>
        <sz val="16"/>
        <color theme="1"/>
        <rFont val="Calibri"/>
        <family val="2"/>
        <scheme val="minor"/>
      </rPr>
      <t xml:space="preserve">
b. Show on </t>
    </r>
    <r>
      <rPr>
        <b/>
        <sz val="16"/>
        <color theme="1"/>
        <rFont val="Calibri"/>
        <family val="2"/>
        <scheme val="minor"/>
      </rPr>
      <t>site design plan</t>
    </r>
    <r>
      <rPr>
        <sz val="16"/>
        <color theme="1"/>
        <rFont val="Calibri"/>
        <family val="2"/>
        <scheme val="minor"/>
      </rPr>
      <t>: 
      location, width, and description of associated setbacks on your property  
c.</t>
    </r>
    <r>
      <rPr>
        <b/>
        <sz val="16"/>
        <color theme="1"/>
        <rFont val="Calibri"/>
        <family val="2"/>
        <scheme val="minor"/>
      </rPr>
      <t xml:space="preserve"> Documentation from a QEP</t>
    </r>
    <r>
      <rPr>
        <sz val="16"/>
        <color theme="1"/>
        <rFont val="Calibri"/>
        <family val="2"/>
        <scheme val="minor"/>
      </rPr>
      <t xml:space="preserve"> confirming the presence of any:
      - critical habitat
      - sensitive habitat
      - migratory bird habitat
and that buffers/mitigation actions improve the health/resiliency of the habitat(s)
</t>
    </r>
    <r>
      <rPr>
        <i/>
        <sz val="16"/>
        <color theme="1"/>
        <rFont val="Calibri"/>
        <family val="2"/>
        <scheme val="minor"/>
      </rPr>
      <t>(If applicable)</t>
    </r>
    <r>
      <rPr>
        <sz val="16"/>
        <color theme="1"/>
        <rFont val="Calibri"/>
        <family val="2"/>
        <scheme val="minor"/>
      </rPr>
      <t xml:space="preserve"> 
d. A proposed </t>
    </r>
    <r>
      <rPr>
        <b/>
        <sz val="16"/>
        <color theme="1"/>
        <rFont val="Calibri"/>
        <family val="2"/>
        <scheme val="minor"/>
      </rPr>
      <t>project schedule</t>
    </r>
    <r>
      <rPr>
        <sz val="16"/>
        <color theme="1"/>
        <rFont val="Calibri"/>
        <family val="2"/>
        <scheme val="minor"/>
      </rPr>
      <t xml:space="preserve"> demonstrating that project activities that may disturb migratory birds are scheduled to occur outside of the regional nesting period.
e. </t>
    </r>
    <r>
      <rPr>
        <b/>
        <sz val="16"/>
        <color theme="1"/>
        <rFont val="Calibri"/>
        <family val="2"/>
        <scheme val="minor"/>
      </rPr>
      <t>List</t>
    </r>
    <r>
      <rPr>
        <sz val="16"/>
        <color theme="1"/>
        <rFont val="Calibri"/>
        <family val="2"/>
        <scheme val="minor"/>
      </rPr>
      <t xml:space="preserve"> and/or </t>
    </r>
    <r>
      <rPr>
        <b/>
        <sz val="16"/>
        <color theme="1"/>
        <rFont val="Calibri"/>
        <family val="2"/>
        <scheme val="minor"/>
      </rPr>
      <t>provide photos</t>
    </r>
    <r>
      <rPr>
        <sz val="16"/>
        <color theme="1"/>
        <rFont val="Calibri"/>
        <family val="2"/>
        <scheme val="minor"/>
      </rPr>
      <t xml:space="preserve"> of outdoor lighting, including its colour temperature, beam direction, if it's motion sensored, etc.</t>
    </r>
  </si>
  <si>
    <t>Annual monitoring of habitat quality and species observed (Every year for 3 years)   </t>
  </si>
  <si>
    <t>A stewardship bonus point is available if you work with a local conservation group to help raise public awareness regarding actions homeowners can take for the conservation of species at risk and migratory birds (e.g. signage on your property or by volunteering your property to serve as a case study for Green Shores training). </t>
  </si>
  <si>
    <r>
      <t>T</t>
    </r>
    <r>
      <rPr>
        <b/>
        <sz val="18"/>
        <rFont val="Calibri"/>
        <family val="2"/>
        <scheme val="minor"/>
      </rPr>
      <t xml:space="preserve">o qualify for this credit, maintain existing or plant new native riparian vegetation in the riparian buffer to help conserve or enhance its value and preserve the ecological functions that it provides along the shoreline. 
</t>
    </r>
    <r>
      <rPr>
        <b/>
        <i/>
        <sz val="18"/>
        <rFont val="Calibri"/>
        <family val="2"/>
        <scheme val="minor"/>
      </rPr>
      <t>Riparian buffer:</t>
    </r>
    <r>
      <rPr>
        <sz val="18"/>
        <rFont val="Calibri"/>
        <family val="2"/>
        <scheme val="minor"/>
      </rPr>
      <t xml:space="preserve"> The shoreline area that lies within the minimum riparian buffer/setback required by local regulations OR within 35ft/10m of the OHWM (measured as the horizontal distance landward of the OHWM), </t>
    </r>
    <r>
      <rPr>
        <b/>
        <sz val="18"/>
        <rFont val="Calibri"/>
        <family val="2"/>
        <scheme val="minor"/>
      </rPr>
      <t>whichever is greater</t>
    </r>
    <r>
      <rPr>
        <sz val="18"/>
        <rFont val="Calibri"/>
        <family val="2"/>
        <scheme val="minor"/>
      </rPr>
      <t xml:space="preserve">.
</t>
    </r>
    <r>
      <rPr>
        <b/>
        <i/>
        <sz val="18"/>
        <rFont val="Calibri"/>
        <family val="2"/>
        <scheme val="minor"/>
      </rPr>
      <t>Emergent vegetation:</t>
    </r>
    <r>
      <rPr>
        <sz val="18"/>
        <rFont val="Calibri"/>
        <family val="2"/>
        <scheme val="minor"/>
      </rPr>
      <t xml:space="preserve"> vegetation that grows in partially submerged conditions in freshwater or estuarine/brackish environments. </t>
    </r>
  </si>
  <si>
    <r>
      <t xml:space="preserve">Retain or plant overhanging* and/or emergent vegetation along </t>
    </r>
    <r>
      <rPr>
        <u/>
        <sz val="16"/>
        <color indexed="8"/>
        <rFont val="Calibri"/>
        <family val="2"/>
      </rPr>
      <t>&gt;</t>
    </r>
    <r>
      <rPr>
        <sz val="16"/>
        <color indexed="8"/>
        <rFont val="Calibri"/>
        <family val="2"/>
      </rPr>
      <t xml:space="preserve"> 50% of shoreline</t>
    </r>
  </si>
  <si>
    <t>1 point per 10ft (3m) additional riparian buffer width or equivalent, up to maximum 3 bonus points (i.e., 30ft (9m) of additional riparian vegetation width)</t>
  </si>
  <si>
    <t xml:space="preserve">Show on the site design plan that native vegetation is maintained and/or planted an additional 10ft (3m) width inland from the riparian buffer for the length of the shoreline, or equivalent. Equivalency may be measured as greater than 10ft (3m) additional width over less than the entire shoreline.  </t>
  </si>
  <si>
    <r>
      <t xml:space="preserve">a.  On the </t>
    </r>
    <r>
      <rPr>
        <b/>
        <sz val="16"/>
        <rFont val="Calibri"/>
        <family val="2"/>
      </rPr>
      <t>existing conditions plan</t>
    </r>
    <r>
      <rPr>
        <sz val="16"/>
        <rFont val="Calibri"/>
        <family val="2"/>
      </rPr>
      <t xml:space="preserve">, show the extent of existing overhanging* and/or emergent vegetation along the shoreline. 
b.  On the </t>
    </r>
    <r>
      <rPr>
        <b/>
        <sz val="16"/>
        <rFont val="Calibri"/>
        <family val="2"/>
      </rPr>
      <t>site design plan</t>
    </r>
    <r>
      <rPr>
        <sz val="16"/>
        <rFont val="Calibri"/>
        <family val="2"/>
      </rPr>
      <t xml:space="preserve">, show the extent of existing + added overhanging and, if in freshwater, emergent vegetation; calculate the % shoreline in which overhanging and emergent vegetation occurs. </t>
    </r>
  </si>
  <si>
    <r>
      <t>a.</t>
    </r>
    <r>
      <rPr>
        <sz val="16"/>
        <color indexed="8"/>
        <rFont val="Times New Roman"/>
        <family val="1"/>
      </rPr>
      <t> </t>
    </r>
    <r>
      <rPr>
        <sz val="16"/>
        <color indexed="8"/>
        <rFont val="Calibri"/>
        <family val="2"/>
      </rPr>
      <t xml:space="preserve">Show on the </t>
    </r>
    <r>
      <rPr>
        <b/>
        <sz val="16"/>
        <color indexed="8"/>
        <rFont val="Calibri"/>
        <family val="2"/>
      </rPr>
      <t>existing conditions plan</t>
    </r>
    <r>
      <rPr>
        <sz val="16"/>
        <color indexed="8"/>
        <rFont val="Calibri"/>
        <family val="2"/>
      </rPr>
      <t>: 
   -  the riparian buffer boundary.
   -  the extent and nature (type, species) of existing riparian vegetation as well as structures, degraded areas, and naturally unvegetated/rocky areas within the riparian buffer.
 b. Show on the</t>
    </r>
    <r>
      <rPr>
        <b/>
        <sz val="16"/>
        <color indexed="8"/>
        <rFont val="Calibri"/>
        <family val="2"/>
      </rPr>
      <t xml:space="preserve"> site design plan</t>
    </r>
    <r>
      <rPr>
        <sz val="16"/>
        <color indexed="8"/>
        <rFont val="Calibri"/>
        <family val="2"/>
      </rPr>
      <t xml:space="preserve">:
   -  where existing native vegetation will be retained as well as new plantings (indicate type/species) and existing and new structures (stairs, path, etc.) in the riparian buffer. 
   -  the density of new planting or combined existing/new plants. </t>
    </r>
    <r>
      <rPr>
        <u/>
        <sz val="16"/>
        <color indexed="8"/>
        <rFont val="Calibri"/>
        <family val="2"/>
      </rPr>
      <t xml:space="preserve">Plants should be no further apart (on centre) than the following: 
</t>
    </r>
    <r>
      <rPr>
        <sz val="16"/>
        <color indexed="8"/>
        <rFont val="Calibri"/>
        <family val="2"/>
      </rPr>
      <t xml:space="preserve">              grasses and forbs - 1-2ft/0.3-0.6m; 
              shrubs -  3-5ft/1-1.5m (depending on species); 
              trees - 10-14ft/3-4m (depending on species).
   -  the resulting percentage of riparian buffer in native riparian vegetation.
c.  Provide </t>
    </r>
    <r>
      <rPr>
        <b/>
        <sz val="16"/>
        <color indexed="8"/>
        <rFont val="Calibri"/>
        <family val="2"/>
      </rPr>
      <t>before and after photos</t>
    </r>
    <r>
      <rPr>
        <sz val="16"/>
        <color indexed="8"/>
        <rFont val="Calibri"/>
        <family val="2"/>
      </rPr>
      <t xml:space="preserve"> showing the riparian buffer before and after project treatment. Before and after photos should be taken from same vantage points and sight lines.</t>
    </r>
  </si>
  <si>
    <r>
      <t xml:space="preserve">
To qualify for this credit, preserve existing trees, including standing dead trees (snags), or plant new trees in the riparian buffer. </t>
    </r>
    <r>
      <rPr>
        <sz val="16"/>
        <rFont val="Calibri"/>
        <family val="2"/>
        <scheme val="minor"/>
      </rPr>
      <t xml:space="preserve">
</t>
    </r>
    <r>
      <rPr>
        <b/>
        <i/>
        <sz val="16"/>
        <rFont val="Calibri"/>
        <family val="2"/>
        <scheme val="minor"/>
      </rPr>
      <t>Riparian buffer:</t>
    </r>
    <r>
      <rPr>
        <sz val="16"/>
        <rFont val="Calibri"/>
        <family val="2"/>
        <scheme val="minor"/>
      </rPr>
      <t xml:space="preserve"> The shoreline area that lies within the minimum riparian buffer/setback required by local regulations OR within 35ft/10m of the OHWM (measured as the horizontal distance landward of the OHWM), whichever is greater.</t>
    </r>
  </si>
  <si>
    <r>
      <t xml:space="preserve">Retain </t>
    </r>
    <r>
      <rPr>
        <i/>
        <sz val="16"/>
        <color indexed="8"/>
        <rFont val="Calibri"/>
        <family val="2"/>
        <scheme val="minor"/>
      </rPr>
      <t>existing</t>
    </r>
    <r>
      <rPr>
        <sz val="16"/>
        <color indexed="8"/>
        <rFont val="Calibri"/>
        <family val="2"/>
        <scheme val="minor"/>
      </rPr>
      <t xml:space="preserve"> trees of minimum size of 4" (10cm) </t>
    </r>
    <r>
      <rPr>
        <b/>
        <sz val="16"/>
        <color indexed="8"/>
        <rFont val="Calibri"/>
        <family val="2"/>
        <scheme val="minor"/>
      </rPr>
      <t>diameter at breast height</t>
    </r>
    <r>
      <rPr>
        <sz val="16"/>
        <color indexed="8"/>
        <rFont val="Calibri"/>
        <family val="2"/>
        <scheme val="minor"/>
      </rPr>
      <t xml:space="preserve"> (DBH) within the riparian buffer OR</t>
    </r>
  </si>
  <si>
    <t>Plant new trees of minimum size (conifers minimum 2.5m/8ft height; deciduous trees minimum 5cm/2” caliper and minimum 2.0m/6.5ft height) in the RB.
If nursery stock of this size is not available, plant maximum size available locally.</t>
  </si>
  <si>
    <t>Retain a minimum 2 snags/acre; for lots &lt;1 acre, retain a minimum of 1 snag. Snags must be 15cm/6” DBH and a minimum 4m/12ft in height.</t>
  </si>
  <si>
    <r>
      <t xml:space="preserve">Remove invasive vegetation and re-plant cleared areas with native vegetation </t>
    </r>
    <r>
      <rPr>
        <u/>
        <sz val="16"/>
        <color theme="1"/>
        <rFont val="Calibri"/>
        <family val="2"/>
        <scheme val="minor"/>
      </rPr>
      <t>over the entire property</t>
    </r>
    <r>
      <rPr>
        <sz val="16"/>
        <color theme="1"/>
        <rFont val="Calibri"/>
        <family val="2"/>
        <scheme val="minor"/>
      </rPr>
      <t>; continue to manage invasive species as part of regular landscape maintenance.</t>
    </r>
  </si>
  <si>
    <t xml:space="preserve"> -  property &gt; 0.2 hectares (1/2 acre)</t>
  </si>
  <si>
    <r>
      <t xml:space="preserve"> -  property </t>
    </r>
    <r>
      <rPr>
        <u/>
        <sz val="16"/>
        <color indexed="8"/>
        <rFont val="Calibri"/>
        <family val="2"/>
      </rPr>
      <t>&lt;</t>
    </r>
    <r>
      <rPr>
        <sz val="16"/>
        <color indexed="8"/>
        <rFont val="Calibri"/>
        <family val="2"/>
      </rPr>
      <t xml:space="preserve"> 0.2 hectares (1/2 acre)</t>
    </r>
  </si>
  <si>
    <r>
      <t>Remove invasive vegetation and re-plant cleared areas with native vegetation</t>
    </r>
    <r>
      <rPr>
        <u/>
        <sz val="16"/>
        <color theme="1"/>
        <rFont val="Calibri"/>
        <family val="2"/>
        <scheme val="minor"/>
      </rPr>
      <t xml:space="preserve"> in the riparian buffer</t>
    </r>
    <r>
      <rPr>
        <sz val="16"/>
        <color theme="1"/>
        <rFont val="Calibri"/>
        <family val="2"/>
        <scheme val="minor"/>
      </rPr>
      <t xml:space="preserve"> (area within 10m/35ft of OHWM). </t>
    </r>
  </si>
  <si>
    <r>
      <rPr>
        <b/>
        <sz val="18"/>
        <rFont val="Calibri"/>
        <family val="2"/>
        <scheme val="minor"/>
      </rPr>
      <t xml:space="preserve">
To qualify for this credit, retain existing and/or add organic material for enhanced habitat along shores where it naturally occurs.
 </t>
    </r>
    <r>
      <rPr>
        <b/>
        <sz val="16"/>
        <rFont val="Calibri"/>
        <family val="2"/>
        <scheme val="minor"/>
      </rPr>
      <t xml:space="preserve">
</t>
    </r>
    <r>
      <rPr>
        <b/>
        <i/>
        <sz val="18"/>
        <rFont val="Calibri"/>
        <family val="2"/>
        <scheme val="minor"/>
      </rPr>
      <t xml:space="preserve">Organic material </t>
    </r>
    <r>
      <rPr>
        <sz val="18"/>
        <rFont val="Calibri"/>
        <family val="2"/>
        <scheme val="minor"/>
      </rPr>
      <t xml:space="preserve">includes trees, branches, stumps, and seaweed that have naturally fallen or washed up onto the beach or into the water. For this credit, it includes organic material that occurs on the beach prior to construction and/or is added as part of the shoreline design.  It does not include organic material that is 'recruited' by natural processes after the project has been completed.  </t>
    </r>
  </si>
  <si>
    <t>Where organic material already occurs along a minimum of 50% of the length of the shoreline, retain (or remove and replace) and maintain a minimum 80% of that existing organic material; 
OR</t>
  </si>
  <si>
    <r>
      <t xml:space="preserve">Where organic material is diminished from natural conditions based on nearby reference shorelines, add organic material in a way that provides habitat value and is consistent with naturally occurring debris in the area. </t>
    </r>
    <r>
      <rPr>
        <b/>
        <sz val="16"/>
        <color theme="1"/>
        <rFont val="Calibri"/>
        <family val="2"/>
        <scheme val="minor"/>
      </rPr>
      <t>1 point per 10m (30ft) of length of shoreline occupied by added organic material to a maximum 3 points</t>
    </r>
  </si>
  <si>
    <t xml:space="preserve"> BONUS:</t>
  </si>
  <si>
    <r>
      <t>Remove a significant amount of refuse/garbage from the beach above and below the OHWM; e.g., 20 kg/50 lb of metal, 60L/2ft</t>
    </r>
    <r>
      <rPr>
        <vertAlign val="superscript"/>
        <sz val="16"/>
        <color theme="1"/>
        <rFont val="Calibri"/>
        <family val="2"/>
        <scheme val="minor"/>
      </rPr>
      <t>3</t>
    </r>
    <r>
      <rPr>
        <sz val="16"/>
        <color theme="1"/>
        <rFont val="Calibri"/>
        <family val="2"/>
        <scheme val="minor"/>
      </rPr>
      <t xml:space="preserve"> of styrofoam or similar material. As much as possible, dispose of these materials at appropriate recycling facilities. </t>
    </r>
  </si>
  <si>
    <t>Monitoring (Third year post-construction)</t>
  </si>
  <si>
    <r>
      <t xml:space="preserve">Pier* &lt; 1.8m/6ft wide with at least 50% functional grating </t>
    </r>
    <r>
      <rPr>
        <b/>
        <sz val="16"/>
        <rFont val="Calibri"/>
        <family val="2"/>
        <scheme val="minor"/>
      </rPr>
      <t>OR</t>
    </r>
    <r>
      <rPr>
        <sz val="16"/>
        <rFont val="Calibri"/>
        <family val="2"/>
        <scheme val="minor"/>
      </rPr>
      <t xml:space="preserve">
Ramp* &lt; 1.3m/4ft wide with 100% functional grating</t>
    </r>
  </si>
  <si>
    <r>
      <rPr>
        <b/>
        <sz val="18"/>
        <rFont val="Calibri"/>
        <family val="2"/>
        <scheme val="minor"/>
      </rPr>
      <t xml:space="preserve">
To qualify for this credit, do not install new overwater structures at a project site, and remove any existing overwater structures. If overwater structures are necessary, design them to be Green Shores friendly.
</t>
    </r>
    <r>
      <rPr>
        <sz val="16"/>
        <rFont val="Calibri"/>
        <family val="2"/>
        <scheme val="minor"/>
      </rPr>
      <t xml:space="preserve">
</t>
    </r>
    <r>
      <rPr>
        <sz val="18"/>
        <rFont val="Calibri"/>
        <family val="2"/>
        <scheme val="minor"/>
      </rPr>
      <t xml:space="preserve">Overwater structures include piers, ramps, floats, covered moorage, boat work sheds, and mooring pilings.
</t>
    </r>
  </si>
  <si>
    <r>
      <rPr>
        <b/>
        <sz val="16"/>
        <color indexed="8"/>
        <rFont val="Calibri"/>
        <family val="2"/>
      </rPr>
      <t>Shared OS</t>
    </r>
    <r>
      <rPr>
        <sz val="16"/>
        <color indexed="8"/>
        <rFont val="Calibri"/>
        <family val="2"/>
      </rPr>
      <t xml:space="preserve">: 
Provide a </t>
    </r>
    <r>
      <rPr>
        <b/>
        <sz val="16"/>
        <color indexed="8"/>
        <rFont val="Calibri"/>
        <family val="2"/>
      </rPr>
      <t>lot plan</t>
    </r>
    <r>
      <rPr>
        <sz val="16"/>
        <color indexed="8"/>
        <rFont val="Calibri"/>
        <family val="2"/>
      </rPr>
      <t xml:space="preserve"> indicating the properties that share a common overwater structure and the location of the shared structure. Provide </t>
    </r>
    <r>
      <rPr>
        <b/>
        <sz val="16"/>
        <color indexed="8"/>
        <rFont val="Calibri"/>
        <family val="2"/>
      </rPr>
      <t xml:space="preserve">photos </t>
    </r>
    <r>
      <rPr>
        <sz val="16"/>
        <color indexed="8"/>
        <rFont val="Calibri"/>
        <family val="2"/>
      </rPr>
      <t>of the shared structure.</t>
    </r>
  </si>
  <si>
    <r>
      <t xml:space="preserve">Dock* </t>
    </r>
    <r>
      <rPr>
        <sz val="16"/>
        <color theme="1"/>
        <rFont val="Calibri"/>
        <family val="2"/>
      </rPr>
      <t>≤</t>
    </r>
    <r>
      <rPr>
        <sz val="16"/>
        <color theme="1"/>
        <rFont val="Calibri"/>
        <family val="2"/>
        <scheme val="minor"/>
      </rPr>
      <t xml:space="preserve"> 1.8m/6ft wide and ≤ 7.5m</t>
    </r>
    <r>
      <rPr>
        <vertAlign val="superscript"/>
        <sz val="16"/>
        <color theme="1"/>
        <rFont val="Calibri"/>
        <family val="2"/>
        <scheme val="minor"/>
      </rPr>
      <t>2</t>
    </r>
    <r>
      <rPr>
        <sz val="16"/>
        <color theme="1"/>
        <rFont val="Calibri"/>
        <family val="2"/>
        <scheme val="minor"/>
      </rPr>
      <t>/80ft</t>
    </r>
    <r>
      <rPr>
        <vertAlign val="superscript"/>
        <sz val="16"/>
        <color theme="1"/>
        <rFont val="Calibri"/>
        <family val="2"/>
        <scheme val="minor"/>
      </rPr>
      <t>2</t>
    </r>
    <r>
      <rPr>
        <sz val="16"/>
        <color theme="1"/>
        <rFont val="Calibri"/>
        <family val="2"/>
        <scheme val="minor"/>
      </rPr>
      <t xml:space="preserve"> in area, with at least 40% functional grating** </t>
    </r>
  </si>
  <si>
    <r>
      <t xml:space="preserve">Remove an existing access and replant with native vegetation, OR do not have or build an access.
</t>
    </r>
    <r>
      <rPr>
        <b/>
        <sz val="16"/>
        <color theme="1"/>
        <rFont val="Calibri"/>
        <family val="2"/>
        <scheme val="minor"/>
      </rPr>
      <t>OR</t>
    </r>
  </si>
  <si>
    <r>
      <t xml:space="preserve">Have an existing access that meets ‘Best Practices’, or replace an existing access with one that meet’s ‘Best Practices’, or if there is no pre-existing access, build a new access that conforms to the ‘Best Practices’ 
</t>
    </r>
    <r>
      <rPr>
        <b/>
        <sz val="16"/>
        <color theme="1"/>
        <rFont val="Calibri"/>
        <family val="2"/>
        <scheme val="minor"/>
      </rPr>
      <t>OR</t>
    </r>
  </si>
  <si>
    <r>
      <t xml:space="preserve">a.  In the </t>
    </r>
    <r>
      <rPr>
        <b/>
        <sz val="16"/>
        <color indexed="8"/>
        <rFont val="Calibri"/>
        <family val="2"/>
      </rPr>
      <t>existing conditions plan,</t>
    </r>
    <r>
      <rPr>
        <sz val="16"/>
        <color indexed="8"/>
        <rFont val="Calibri"/>
        <family val="2"/>
      </rPr>
      <t xml:space="preserve"> show all shoreline accesses (paths, stairs, etc.).
b.  In the</t>
    </r>
    <r>
      <rPr>
        <b/>
        <sz val="16"/>
        <color indexed="8"/>
        <rFont val="Calibri"/>
        <family val="2"/>
      </rPr>
      <t xml:space="preserve"> site design plan,</t>
    </r>
    <r>
      <rPr>
        <sz val="16"/>
        <color indexed="8"/>
        <rFont val="Calibri"/>
        <family val="2"/>
      </rPr>
      <t xml:space="preserve"> show (as applicable):
    -  if removing an access, show the footprint of the pre-existing access and the replacement with native vegetation.
    -  if adding an access where none exist, show how the new access meets the Best Practices for access design (see "How to Proceed" under Credit 2.7 in the GSH Guide). 
    -  if retrofitting an existing access, show how it meets the Best Practices for access design. 
    -  if sharing an access with 1 or more neighbours, such that there is only 1 access per 2 or more properties, indicate the location of the access and number of neighbouring properties with which the access is shared.
c.   Provide </t>
    </r>
    <r>
      <rPr>
        <b/>
        <sz val="16"/>
        <color indexed="8"/>
        <rFont val="Calibri"/>
        <family val="2"/>
      </rPr>
      <t>before and after photos</t>
    </r>
    <r>
      <rPr>
        <sz val="16"/>
        <color indexed="8"/>
        <rFont val="Calibri"/>
        <family val="2"/>
      </rPr>
      <t xml:space="preserve"> showing the access removal, addition or retrofit. Before and after photos should be taken from same vantage points and sight lines.</t>
    </r>
  </si>
  <si>
    <t xml:space="preserve">Credit 3.1: Site Disturbance </t>
  </si>
  <si>
    <r>
      <t xml:space="preserve">      </t>
    </r>
    <r>
      <rPr>
        <sz val="18"/>
        <color theme="1"/>
        <rFont val="Calibri"/>
        <family val="2"/>
      </rPr>
      <t>≥</t>
    </r>
    <r>
      <rPr>
        <sz val="18"/>
        <color theme="1"/>
        <rFont val="Calibri"/>
        <family val="2"/>
        <scheme val="minor"/>
      </rPr>
      <t>60% of the lot area</t>
    </r>
  </si>
  <si>
    <r>
      <t xml:space="preserve">a. On the </t>
    </r>
    <r>
      <rPr>
        <b/>
        <sz val="18"/>
        <rFont val="Calibri"/>
        <family val="2"/>
      </rPr>
      <t xml:space="preserve">existing conditions plan, </t>
    </r>
    <r>
      <rPr>
        <sz val="18"/>
        <rFont val="Calibri"/>
        <family val="2"/>
      </rPr>
      <t>indicate whether the project involves the whole property or the shoreline/riparian area only. 
b.</t>
    </r>
    <r>
      <rPr>
        <sz val="18"/>
        <rFont val="Times New Roman"/>
        <family val="1"/>
      </rPr>
      <t> </t>
    </r>
    <r>
      <rPr>
        <sz val="18"/>
        <rFont val="Calibri"/>
        <family val="2"/>
      </rPr>
      <t xml:space="preserve">On the </t>
    </r>
    <r>
      <rPr>
        <b/>
        <sz val="18"/>
        <rFont val="Calibri"/>
        <family val="2"/>
      </rPr>
      <t>site design plan</t>
    </r>
    <r>
      <rPr>
        <sz val="18"/>
        <rFont val="Calibri"/>
        <family val="2"/>
      </rPr>
      <t>, delineate the area of disturbance and show measures taken to minimize disturbance:
    -  through design (e.g., avoidance of sensitive areas).
    - during construction (e.g., sediment control measures).
    - after construction, to restore the site.
See "How to Proceed" in section 3.1 of Guide for example measures.
c.  Provide</t>
    </r>
    <r>
      <rPr>
        <b/>
        <sz val="18"/>
        <rFont val="Calibri"/>
        <family val="2"/>
      </rPr>
      <t xml:space="preserve"> before, during (construction) and after photos</t>
    </r>
    <r>
      <rPr>
        <sz val="18"/>
        <rFont val="Calibri"/>
        <family val="2"/>
      </rPr>
      <t xml:space="preserve"> to illustrate the design, construction and restoration measures taken. Before/during/after photos should be taken from same vantage points and sight lines.  </t>
    </r>
  </si>
  <si>
    <r>
      <t xml:space="preserve">For Impervious Surface Area (ISA), on the </t>
    </r>
    <r>
      <rPr>
        <b/>
        <sz val="16"/>
        <color indexed="8"/>
        <rFont val="Calibri"/>
        <family val="2"/>
      </rPr>
      <t>site design plan</t>
    </r>
    <r>
      <rPr>
        <sz val="16"/>
        <color indexed="8"/>
        <rFont val="Calibri"/>
        <family val="2"/>
      </rPr>
      <t xml:space="preserve">:
  a) delineate the impervious surface areas, including roofs, walkways, driveways, patios, etc.
  b) describe measures taken to minimize impervious surfaces such as small building footprint size, reduced parking and driveway size, pervious walkways, driveway and patio surfaces.
  c) show the calculation of % lot area in impervious surfaces; see "How" in section 3.2 of the Guide. 
Provide photos of measures to reduce impervious area. </t>
    </r>
  </si>
  <si>
    <r>
      <t>&lt; 1/4 acre
(&lt;1000m</t>
    </r>
    <r>
      <rPr>
        <b/>
        <vertAlign val="superscript"/>
        <sz val="16"/>
        <color theme="8" tint="-0.499984740745262"/>
        <rFont val="Calibri"/>
        <family val="2"/>
      </rPr>
      <t>2</t>
    </r>
    <r>
      <rPr>
        <b/>
        <sz val="16"/>
        <color theme="8" tint="-0.499984740745262"/>
        <rFont val="Calibri"/>
        <family val="2"/>
      </rPr>
      <t>)</t>
    </r>
  </si>
  <si>
    <r>
      <t>1/4-1/2 acre
(1000-2000m</t>
    </r>
    <r>
      <rPr>
        <b/>
        <vertAlign val="superscript"/>
        <sz val="16"/>
        <color theme="8" tint="-0.499984740745262"/>
        <rFont val="Calibri"/>
        <family val="2"/>
      </rPr>
      <t>2</t>
    </r>
    <r>
      <rPr>
        <b/>
        <sz val="16"/>
        <color theme="8" tint="-0.499984740745262"/>
        <rFont val="Calibri"/>
        <family val="2"/>
      </rPr>
      <t>)</t>
    </r>
  </si>
  <si>
    <r>
      <t>&gt; 1/2 acre
(&gt;2000m</t>
    </r>
    <r>
      <rPr>
        <b/>
        <vertAlign val="superscript"/>
        <sz val="16"/>
        <color theme="8" tint="-0.499984740745262"/>
        <rFont val="Calibri"/>
        <family val="2"/>
      </rPr>
      <t>2</t>
    </r>
    <r>
      <rPr>
        <b/>
        <sz val="16"/>
        <color theme="8" tint="-0.499984740745262"/>
        <rFont val="Calibri"/>
        <family val="2"/>
      </rPr>
      <t>)</t>
    </r>
  </si>
  <si>
    <t>&gt;36-45%</t>
  </si>
  <si>
    <t>Detain at least 1000 US gallons (3800L) of rainwater</t>
  </si>
  <si>
    <r>
      <t xml:space="preserve">On the </t>
    </r>
    <r>
      <rPr>
        <b/>
        <sz val="16"/>
        <color indexed="8"/>
        <rFont val="Calibri"/>
        <family val="2"/>
      </rPr>
      <t>site design plan</t>
    </r>
    <r>
      <rPr>
        <sz val="16"/>
        <color indexed="8"/>
        <rFont val="Calibri"/>
        <family val="2"/>
      </rPr>
      <t>, show structures used to detain at least 1000 US gallons (3800L); indicate how the rainwater is used for household or landscape use. Provide photos.</t>
    </r>
  </si>
  <si>
    <t xml:space="preserve">
BONUS:</t>
  </si>
  <si>
    <r>
      <t xml:space="preserve">To qualify for this credit, minimize the amount of impervious surface area and use low impact development measures to further reduce the quantity and improve the quality of surface runoff. 
</t>
    </r>
    <r>
      <rPr>
        <sz val="16"/>
        <rFont val="Calibri"/>
        <family val="2"/>
        <scheme val="minor"/>
      </rPr>
      <t>Low impact development (LID) is an approach to site development that aims to reduce impervious surface area, and to treat runoff from any impervious areas that do occur on-site.</t>
    </r>
  </si>
  <si>
    <t>Credit 3.3: Environmentally Friendly Building Products</t>
  </si>
  <si>
    <t xml:space="preserve">Use untreated materials for decking surfaces and landscaping elements that are in the riparian buffer (within 35ft/10m of the OHWM) </t>
  </si>
  <si>
    <r>
      <rPr>
        <b/>
        <sz val="16"/>
        <rFont val="Calibri"/>
        <family val="2"/>
        <scheme val="minor"/>
      </rPr>
      <t xml:space="preserve">To qualify for this credit, remove and dispose of creosote-treated materials (pilings, retaining structures, beach debris). </t>
    </r>
    <r>
      <rPr>
        <sz val="16"/>
        <rFont val="Calibri"/>
        <family val="2"/>
        <scheme val="minor"/>
      </rPr>
      <t>Note that this credit is additive to other credits involving removal of a structure; i.e., if you removed a bulkhead under credit 2.3 and some of the bulkhead was creosoted material, you can apply for points under both that credit AND this credit. Similarly additive for Credits 2.4 (groin removal) and 2.6 (overwater structure removal).</t>
    </r>
  </si>
  <si>
    <r>
      <t>a.</t>
    </r>
    <r>
      <rPr>
        <sz val="16"/>
        <color indexed="8"/>
        <rFont val="Times New Roman"/>
        <family val="1"/>
      </rPr>
      <t> </t>
    </r>
    <r>
      <rPr>
        <sz val="16"/>
        <color indexed="8"/>
        <rFont val="Calibri"/>
        <family val="2"/>
      </rPr>
      <t xml:space="preserve">On the </t>
    </r>
    <r>
      <rPr>
        <b/>
        <sz val="16"/>
        <color indexed="8"/>
        <rFont val="Calibri"/>
        <family val="2"/>
      </rPr>
      <t>existing conditions and design plans,</t>
    </r>
    <r>
      <rPr>
        <sz val="16"/>
        <color indexed="8"/>
        <rFont val="Calibri"/>
        <family val="2"/>
      </rPr>
      <t xml:space="preserve"> indicate the location and nature of creosoted materials removed and any left in place. Note method of removal and disposal.
b. Submit receipt showing weight of creosoted material disposed from an approved disposal facility. 
c.  Provide photos of before, during and after removal of creosoted materials. Photos should be taken from same location and sight lines.</t>
    </r>
  </si>
  <si>
    <t>Remove 1 standing creosoted piling OR
Remove minimum 400lb (180kg) of loose creosoted material</t>
  </si>
  <si>
    <r>
      <t xml:space="preserve">Removal of every additional standing creosoted piling OR every additional 90kg/200lb of creosoted materials. 
</t>
    </r>
    <r>
      <rPr>
        <b/>
        <sz val="16"/>
        <rFont val="Calibri"/>
        <family val="2"/>
        <scheme val="minor"/>
      </rPr>
      <t>1 point up to a maximum of 4 points</t>
    </r>
  </si>
  <si>
    <t xml:space="preserve">Credit 3.6: Onsite Sewage Treatment </t>
  </si>
  <si>
    <t xml:space="preserve">Replacing and/or relocating the sewage treatment system specifically to avoid the risk of erosion. Provide documentation that the relocated or replacement system meets or exceeds the standards in your local jurisdiction for setback from the shoreline, or a minimum 15m/50ft from OHWM, whichever is greater. </t>
  </si>
  <si>
    <t>Onsite Sewage Treatment</t>
  </si>
  <si>
    <r>
      <rPr>
        <b/>
        <sz val="16"/>
        <rFont val="Calibri"/>
        <family val="2"/>
        <scheme val="minor"/>
      </rPr>
      <t>To qualify for this credit, work with neighboring waterfront property owners to design and build common shoreline structures or enhancement measures.</t>
    </r>
    <r>
      <rPr>
        <sz val="16"/>
        <rFont val="Calibri"/>
        <family val="2"/>
        <scheme val="minor"/>
      </rPr>
      <t xml:space="preserve"> Note that shared overwater structures (common piers, docks, etc.) and shoreline shoreline accesses are already recognized and awarded points under Credits 2.6 and 2.7 respectively, so you cannot apply for ‘collaborating’ on these types of projects under this credit as well.  </t>
    </r>
  </si>
  <si>
    <t>2 information/ education measures OR</t>
  </si>
  <si>
    <t>Conservation easement or covenant on minimum 60ft (20m) wide buffer along 100% of shoreline OR</t>
  </si>
  <si>
    <t>Conservation easement or covenant on minimum 30ft (10m) wide buffer along 100% of shoreline OR</t>
  </si>
  <si>
    <t>Conservation easement or covenant on minimum 30ft (10m) wide buffer along 75% of shoreline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</si>
</sst>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20"/>
      <name val="Calibri"/>
      <family val="2"/>
      <scheme val="minor"/>
    </font>
    <font>
      <sz val="20"/>
      <name val="Calibri"/>
      <family val="2"/>
      <scheme val="minor"/>
    </font>
    <font>
      <b/>
      <sz val="11"/>
      <color rgb="FFFF0000"/>
      <name val="Calibri"/>
      <family val="2"/>
      <scheme val="minor"/>
    </font>
    <font>
      <b/>
      <sz val="18"/>
      <color theme="1"/>
      <name val="Calibri"/>
      <family val="2"/>
      <scheme val="minor"/>
    </font>
    <font>
      <sz val="18"/>
      <color theme="1"/>
      <name val="Calibri"/>
      <family val="2"/>
      <scheme val="minor"/>
    </font>
    <font>
      <sz val="16"/>
      <color theme="1"/>
      <name val="Calibri"/>
      <family val="2"/>
      <scheme val="minor"/>
    </font>
    <font>
      <b/>
      <sz val="16"/>
      <color theme="1"/>
      <name val="Calibri"/>
      <family val="2"/>
      <scheme val="minor"/>
    </font>
    <font>
      <sz val="16"/>
      <color indexed="8"/>
      <name val="Times New Roman"/>
      <family val="1"/>
    </font>
    <font>
      <sz val="16"/>
      <color indexed="8"/>
      <name val="Calibri"/>
      <family val="2"/>
    </font>
    <font>
      <b/>
      <sz val="16"/>
      <color indexed="8"/>
      <name val="Calibri"/>
      <family val="2"/>
    </font>
    <font>
      <i/>
      <sz val="16"/>
      <name val="Calibri"/>
      <family val="2"/>
      <scheme val="minor"/>
    </font>
    <font>
      <i/>
      <sz val="12"/>
      <name val="Calibri"/>
      <family val="2"/>
      <scheme val="minor"/>
    </font>
    <font>
      <b/>
      <i/>
      <sz val="12"/>
      <name val="Calibri"/>
      <family val="2"/>
    </font>
    <font>
      <i/>
      <sz val="12"/>
      <name val="Calibri"/>
      <family val="2"/>
    </font>
    <font>
      <sz val="14"/>
      <color theme="1"/>
      <name val="Calibri"/>
      <family val="2"/>
      <scheme val="minor"/>
    </font>
    <font>
      <b/>
      <sz val="14"/>
      <color theme="1"/>
      <name val="Calibri"/>
      <family val="2"/>
      <scheme val="minor"/>
    </font>
    <font>
      <sz val="14"/>
      <color indexed="8"/>
      <name val="Times New Roman"/>
      <family val="1"/>
    </font>
    <font>
      <sz val="14"/>
      <color indexed="8"/>
      <name val="Calibri"/>
      <family val="2"/>
    </font>
    <font>
      <b/>
      <sz val="14"/>
      <color indexed="8"/>
      <name val="Calibri"/>
      <family val="2"/>
    </font>
    <font>
      <i/>
      <sz val="14"/>
      <color indexed="8"/>
      <name val="Calibri"/>
      <family val="2"/>
    </font>
    <font>
      <b/>
      <sz val="24"/>
      <color indexed="9"/>
      <name val="Calibri"/>
      <family val="2"/>
    </font>
    <font>
      <b/>
      <sz val="18"/>
      <color indexed="9"/>
      <name val="Calibri"/>
      <family val="2"/>
    </font>
    <font>
      <b/>
      <sz val="16"/>
      <color rgb="FFFF0000"/>
      <name val="Calibri"/>
      <family val="2"/>
      <scheme val="minor"/>
    </font>
    <font>
      <b/>
      <sz val="16"/>
      <color indexed="9"/>
      <name val="Calibri"/>
      <family val="2"/>
    </font>
    <font>
      <b/>
      <sz val="16"/>
      <name val="Calibri"/>
      <family val="2"/>
      <scheme val="minor"/>
    </font>
    <font>
      <sz val="16"/>
      <name val="Calibri"/>
      <family val="2"/>
      <scheme val="minor"/>
    </font>
    <font>
      <b/>
      <sz val="16"/>
      <color theme="0"/>
      <name val="Calibri"/>
      <family val="2"/>
    </font>
    <font>
      <b/>
      <sz val="16"/>
      <name val="Calibri"/>
      <family val="2"/>
    </font>
    <font>
      <u/>
      <sz val="16"/>
      <name val="Calibri"/>
      <family val="2"/>
    </font>
    <font>
      <sz val="16"/>
      <name val="Calibri"/>
      <family val="2"/>
    </font>
    <font>
      <b/>
      <sz val="22"/>
      <name val="Calibri"/>
      <family val="2"/>
      <scheme val="minor"/>
    </font>
    <font>
      <sz val="20"/>
      <color theme="1"/>
      <name val="Calibri"/>
      <family val="2"/>
      <scheme val="minor"/>
    </font>
    <font>
      <b/>
      <sz val="20"/>
      <color theme="0"/>
      <name val="Calibri"/>
      <family val="2"/>
    </font>
    <font>
      <b/>
      <sz val="18"/>
      <color indexed="8"/>
      <name val="Calibri"/>
      <family val="2"/>
    </font>
    <font>
      <b/>
      <sz val="18"/>
      <name val="Calibri"/>
      <family val="2"/>
      <scheme val="minor"/>
    </font>
    <font>
      <sz val="18"/>
      <name val="Calibri"/>
      <family val="2"/>
      <scheme val="minor"/>
    </font>
    <font>
      <b/>
      <sz val="18"/>
      <name val="Calibri"/>
      <family val="2"/>
    </font>
    <font>
      <sz val="18"/>
      <name val="Calibri"/>
      <family val="2"/>
    </font>
    <font>
      <b/>
      <sz val="14"/>
      <name val="Calibri"/>
      <family val="2"/>
      <scheme val="minor"/>
    </font>
    <font>
      <sz val="14"/>
      <name val="Calibri"/>
      <family val="2"/>
      <scheme val="minor"/>
    </font>
    <font>
      <sz val="14"/>
      <name val="Calibri"/>
      <family val="2"/>
    </font>
    <font>
      <u/>
      <sz val="11"/>
      <color theme="10"/>
      <name val="Calibri"/>
      <family val="2"/>
      <scheme val="minor"/>
    </font>
    <font>
      <sz val="12"/>
      <color theme="1"/>
      <name val="Calibri"/>
      <family val="2"/>
      <scheme val="minor"/>
    </font>
    <font>
      <sz val="16"/>
      <color theme="5" tint="-0.499984740745262"/>
      <name val="Calibri"/>
      <family val="2"/>
      <scheme val="minor"/>
    </font>
    <font>
      <b/>
      <sz val="16"/>
      <color rgb="FF0033CC"/>
      <name val="Calibri"/>
      <family val="2"/>
    </font>
    <font>
      <u/>
      <sz val="16"/>
      <color theme="10"/>
      <name val="Calibri"/>
      <family val="2"/>
      <scheme val="minor"/>
    </font>
    <font>
      <b/>
      <sz val="16"/>
      <color theme="2" tint="-0.749992370372631"/>
      <name val="Calibri"/>
      <family val="2"/>
      <scheme val="minor"/>
    </font>
    <font>
      <sz val="16"/>
      <color theme="4" tint="-0.249977111117893"/>
      <name val="Calibri"/>
      <family val="2"/>
      <scheme val="minor"/>
    </font>
    <font>
      <b/>
      <sz val="16"/>
      <color theme="4" tint="-0.249977111117893"/>
      <name val="Calibri"/>
      <family val="2"/>
    </font>
    <font>
      <b/>
      <sz val="16"/>
      <color theme="4" tint="-0.249977111117893"/>
      <name val="Calibri"/>
      <family val="2"/>
      <scheme val="minor"/>
    </font>
    <font>
      <sz val="16"/>
      <color theme="0"/>
      <name val="Calibri"/>
      <family val="2"/>
      <scheme val="minor"/>
    </font>
    <font>
      <b/>
      <sz val="16"/>
      <color theme="9" tint="-0.249977111117893"/>
      <name val="Calibri"/>
      <family val="2"/>
    </font>
    <font>
      <b/>
      <i/>
      <sz val="16"/>
      <color theme="1"/>
      <name val="Calibri"/>
      <family val="2"/>
    </font>
    <font>
      <b/>
      <i/>
      <sz val="16"/>
      <color indexed="8"/>
      <name val="Calibri"/>
      <family val="2"/>
    </font>
    <font>
      <sz val="26"/>
      <color theme="0"/>
      <name val="Calibri"/>
      <family val="2"/>
      <scheme val="minor"/>
    </font>
    <font>
      <sz val="24"/>
      <color theme="0"/>
      <name val="Calibri"/>
      <family val="2"/>
      <scheme val="minor"/>
    </font>
    <font>
      <b/>
      <sz val="24"/>
      <color theme="1"/>
      <name val="Calibri"/>
      <family val="2"/>
      <scheme val="minor"/>
    </font>
    <font>
      <sz val="22"/>
      <color theme="0"/>
      <name val="Calibri"/>
      <family val="2"/>
      <scheme val="minor"/>
    </font>
    <font>
      <b/>
      <sz val="20"/>
      <color theme="1" tint="4.9989318521683403E-2"/>
      <name val="Calibri"/>
      <family val="2"/>
      <scheme val="minor"/>
    </font>
    <font>
      <sz val="20"/>
      <color theme="0"/>
      <name val="Calibri"/>
      <family val="2"/>
      <scheme val="minor"/>
    </font>
    <font>
      <u/>
      <sz val="18"/>
      <color theme="10"/>
      <name val="Calibri"/>
      <family val="2"/>
      <scheme val="minor"/>
    </font>
    <font>
      <b/>
      <sz val="16"/>
      <color theme="5" tint="-0.249977111117893"/>
      <name val="Calibri"/>
      <family val="2"/>
    </font>
    <font>
      <b/>
      <sz val="16"/>
      <color theme="7" tint="-0.249977111117893"/>
      <name val="Calibri"/>
      <family val="2"/>
    </font>
    <font>
      <b/>
      <sz val="20"/>
      <color theme="0"/>
      <name val="Calibri"/>
      <family val="2"/>
      <scheme val="minor"/>
    </font>
    <font>
      <b/>
      <sz val="16"/>
      <color theme="5" tint="-0.499984740745262"/>
      <name val="Calibri"/>
      <family val="2"/>
      <scheme val="minor"/>
    </font>
    <font>
      <sz val="16"/>
      <color theme="5" tint="-0.499984740745262"/>
      <name val="Calibri"/>
      <family val="2"/>
    </font>
    <font>
      <b/>
      <sz val="16"/>
      <color rgb="FF681A1A"/>
      <name val="Calibri"/>
      <family val="2"/>
      <scheme val="minor"/>
    </font>
    <font>
      <b/>
      <sz val="20"/>
      <color rgb="FF681A1A"/>
      <name val="Wingdings"/>
      <charset val="2"/>
    </font>
    <font>
      <b/>
      <sz val="16"/>
      <color rgb="FF681A1A"/>
      <name val="Calibri"/>
      <family val="2"/>
    </font>
    <font>
      <sz val="16"/>
      <color rgb="FF632523"/>
      <name val="Calibri"/>
      <family val="2"/>
    </font>
    <font>
      <sz val="11"/>
      <color rgb="FF632523"/>
      <name val="Calibri"/>
      <family val="2"/>
      <scheme val="minor"/>
    </font>
    <font>
      <u/>
      <sz val="16"/>
      <color rgb="FF632523"/>
      <name val="Calibri"/>
      <family val="2"/>
    </font>
    <font>
      <b/>
      <sz val="16"/>
      <color rgb="FF632523"/>
      <name val="Calibri"/>
      <family val="2"/>
    </font>
    <font>
      <sz val="16"/>
      <color rgb="FF632523"/>
      <name val="Calibri"/>
      <family val="2"/>
      <scheme val="minor"/>
    </font>
    <font>
      <sz val="20"/>
      <color theme="0"/>
      <name val="Calibri"/>
      <family val="2"/>
    </font>
    <font>
      <b/>
      <sz val="16"/>
      <color theme="5" tint="-0.499984740745262"/>
      <name val="Wingdings"/>
      <charset val="2"/>
    </font>
    <font>
      <b/>
      <sz val="14"/>
      <color rgb="FF681A1A"/>
      <name val="Calibri"/>
      <family val="2"/>
    </font>
    <font>
      <b/>
      <sz val="16"/>
      <color rgb="FF681A1A"/>
      <name val="Wingdings"/>
      <charset val="2"/>
    </font>
    <font>
      <sz val="16"/>
      <color rgb="FF681A1A"/>
      <name val="Calibri"/>
      <family val="2"/>
    </font>
    <font>
      <sz val="16"/>
      <color rgb="FF681A1A"/>
      <name val="Wingdings"/>
      <charset val="2"/>
    </font>
    <font>
      <sz val="16"/>
      <color rgb="FF681A1A"/>
      <name val="Calibri"/>
      <family val="2"/>
      <scheme val="minor"/>
    </font>
    <font>
      <b/>
      <sz val="24"/>
      <color theme="0"/>
      <name val="Calibri"/>
      <family val="2"/>
      <scheme val="minor"/>
    </font>
    <font>
      <i/>
      <sz val="18"/>
      <color theme="1"/>
      <name val="Calibri"/>
      <family val="2"/>
      <scheme val="minor"/>
    </font>
    <font>
      <b/>
      <sz val="16"/>
      <color theme="2" tint="-0.749992370372631"/>
      <name val="Wingdings"/>
      <charset val="2"/>
    </font>
    <font>
      <b/>
      <sz val="16"/>
      <color rgb="FF4A4428"/>
      <name val="Calibri"/>
      <family val="2"/>
      <scheme val="minor"/>
    </font>
    <font>
      <sz val="16"/>
      <color theme="1"/>
      <name val="Calibri"/>
      <family val="2"/>
    </font>
    <font>
      <b/>
      <sz val="16"/>
      <color theme="1"/>
      <name val="Calibri"/>
      <family val="2"/>
    </font>
    <font>
      <b/>
      <sz val="16"/>
      <color rgb="FF4A4428"/>
      <name val="Calibri"/>
      <family val="2"/>
    </font>
    <font>
      <b/>
      <sz val="18"/>
      <color theme="0"/>
      <name val="Calibri"/>
      <family val="2"/>
      <scheme val="minor"/>
    </font>
    <font>
      <sz val="13"/>
      <color theme="1"/>
      <name val="Calibri"/>
      <family val="2"/>
      <scheme val="minor"/>
    </font>
    <font>
      <b/>
      <sz val="13"/>
      <color theme="1"/>
      <name val="Calibri"/>
      <family val="2"/>
    </font>
    <font>
      <i/>
      <sz val="13"/>
      <color rgb="FFFF0000"/>
      <name val="Calibri"/>
      <family val="2"/>
    </font>
    <font>
      <b/>
      <i/>
      <sz val="13"/>
      <color theme="1"/>
      <name val="Calibri"/>
      <family val="2"/>
    </font>
    <font>
      <b/>
      <sz val="13"/>
      <color indexed="8"/>
      <name val="Calibri"/>
      <family val="2"/>
    </font>
    <font>
      <sz val="13"/>
      <color indexed="8"/>
      <name val="Calibri"/>
      <family val="2"/>
    </font>
    <font>
      <sz val="13"/>
      <color theme="1"/>
      <name val="Calibri"/>
      <family val="2"/>
    </font>
    <font>
      <b/>
      <sz val="13"/>
      <color theme="1"/>
      <name val="Calibri"/>
      <family val="2"/>
      <scheme val="minor"/>
    </font>
    <font>
      <b/>
      <i/>
      <sz val="16"/>
      <color theme="1"/>
      <name val="Calibri"/>
      <family val="2"/>
      <scheme val="minor"/>
    </font>
    <font>
      <sz val="11"/>
      <color rgb="FF0000FF"/>
      <name val="Calibri"/>
      <family val="2"/>
      <scheme val="minor"/>
    </font>
    <font>
      <b/>
      <sz val="16"/>
      <color rgb="FF4A4428"/>
      <name val="Wingdings"/>
      <charset val="2"/>
    </font>
    <font>
      <sz val="16"/>
      <color rgb="FF4A4428"/>
      <name val="Calibri"/>
      <family val="2"/>
      <scheme val="minor"/>
    </font>
    <font>
      <b/>
      <sz val="14"/>
      <name val="Calibri"/>
      <family val="2"/>
    </font>
    <font>
      <b/>
      <sz val="20"/>
      <color rgb="FF4A4428"/>
      <name val="Wingdings"/>
      <charset val="2"/>
    </font>
    <font>
      <b/>
      <sz val="14"/>
      <color rgb="FF4A4428"/>
      <name val="Calibri"/>
      <family val="2"/>
      <scheme val="minor"/>
    </font>
    <font>
      <sz val="14"/>
      <color rgb="FF4A4428"/>
      <name val="Calibri"/>
      <family val="2"/>
      <scheme val="minor"/>
    </font>
    <font>
      <b/>
      <i/>
      <sz val="18"/>
      <name val="Calibri"/>
      <family val="2"/>
      <scheme val="minor"/>
    </font>
    <font>
      <b/>
      <sz val="14"/>
      <color theme="6" tint="-0.499984740745262"/>
      <name val="Wingdings"/>
      <charset val="2"/>
    </font>
    <font>
      <u/>
      <sz val="16"/>
      <color indexed="8"/>
      <name val="Calibri"/>
      <family val="2"/>
    </font>
    <font>
      <b/>
      <sz val="10"/>
      <name val="Calibri"/>
      <family val="2"/>
      <scheme val="minor"/>
    </font>
    <font>
      <b/>
      <sz val="14"/>
      <color theme="9" tint="-0.499984740745262"/>
      <name val="Calibri"/>
      <family val="2"/>
      <scheme val="minor"/>
    </font>
    <font>
      <sz val="48"/>
      <color theme="0"/>
      <name val="Calibri"/>
      <family val="2"/>
      <scheme val="minor"/>
    </font>
    <font>
      <b/>
      <i/>
      <sz val="16"/>
      <name val="Calibri"/>
      <family val="2"/>
      <scheme val="minor"/>
    </font>
    <font>
      <b/>
      <u/>
      <sz val="16"/>
      <name val="Calibri"/>
      <family val="2"/>
      <scheme val="minor"/>
    </font>
    <font>
      <sz val="16"/>
      <color indexed="8"/>
      <name val="Calibri"/>
      <family val="2"/>
      <scheme val="minor"/>
    </font>
    <font>
      <b/>
      <sz val="16"/>
      <color indexed="8"/>
      <name val="Calibri"/>
      <family val="2"/>
      <scheme val="minor"/>
    </font>
    <font>
      <i/>
      <sz val="16"/>
      <color indexed="8"/>
      <name val="Calibri"/>
      <family val="2"/>
      <scheme val="minor"/>
    </font>
    <font>
      <b/>
      <sz val="16"/>
      <color theme="9" tint="-0.499984740745262"/>
      <name val="Wingdings"/>
      <charset val="2"/>
    </font>
    <font>
      <b/>
      <sz val="16"/>
      <color theme="9" tint="-0.499984740745262"/>
      <name val="Calibri"/>
      <family val="2"/>
      <scheme val="minor"/>
    </font>
    <font>
      <sz val="16"/>
      <color theme="9" tint="-0.499984740745262"/>
      <name val="Calibri"/>
      <family val="2"/>
      <scheme val="minor"/>
    </font>
    <font>
      <sz val="16"/>
      <color rgb="FF0000FF"/>
      <name val="Calibri"/>
      <family val="2"/>
      <scheme val="minor"/>
    </font>
    <font>
      <b/>
      <sz val="14"/>
      <color theme="9" tint="-0.499984740745262"/>
      <name val="Wingdings"/>
      <charset val="2"/>
    </font>
    <font>
      <b/>
      <sz val="18"/>
      <color theme="9" tint="-0.499984740745262"/>
      <name val="Calibri"/>
      <family val="2"/>
      <scheme val="minor"/>
    </font>
    <font>
      <sz val="18"/>
      <color theme="9" tint="-0.499984740745262"/>
      <name val="Calibri"/>
      <family val="2"/>
      <scheme val="minor"/>
    </font>
    <font>
      <i/>
      <sz val="16"/>
      <color indexed="10"/>
      <name val="Calibri"/>
      <family val="2"/>
    </font>
    <font>
      <sz val="18"/>
      <name val="Times New Roman"/>
      <family val="1"/>
    </font>
    <font>
      <b/>
      <i/>
      <sz val="18"/>
      <color theme="1"/>
      <name val="Calibri"/>
      <family val="2"/>
      <scheme val="minor"/>
    </font>
    <font>
      <b/>
      <sz val="16"/>
      <color indexed="15"/>
      <name val="Calibri"/>
      <family val="2"/>
    </font>
    <font>
      <sz val="16"/>
      <color indexed="10"/>
      <name val="Calibri"/>
      <family val="2"/>
    </font>
    <font>
      <b/>
      <sz val="18"/>
      <color theme="8" tint="-0.499984740745262"/>
      <name val="Calibri"/>
      <family val="2"/>
      <scheme val="minor"/>
    </font>
    <font>
      <sz val="18"/>
      <color theme="8" tint="-0.499984740745262"/>
      <name val="Calibri"/>
      <family val="2"/>
      <scheme val="minor"/>
    </font>
    <font>
      <b/>
      <sz val="16"/>
      <color theme="8" tint="-0.499984740745262"/>
      <name val="Calibri"/>
      <family val="2"/>
      <scheme val="minor"/>
    </font>
    <font>
      <b/>
      <vertAlign val="superscript"/>
      <sz val="16"/>
      <color indexed="8"/>
      <name val="Calibri"/>
      <family val="2"/>
    </font>
    <font>
      <u/>
      <sz val="16"/>
      <color theme="1"/>
      <name val="Calibri"/>
      <family val="2"/>
    </font>
    <font>
      <b/>
      <sz val="16"/>
      <color theme="8" tint="-0.499984740745262"/>
      <name val="Calibri"/>
      <family val="2"/>
    </font>
    <font>
      <b/>
      <vertAlign val="superscript"/>
      <sz val="16"/>
      <color theme="8" tint="-0.499984740745262"/>
      <name val="Calibri"/>
      <family val="2"/>
    </font>
    <font>
      <sz val="16"/>
      <color rgb="FF0000FF"/>
      <name val="Calibri"/>
      <family val="2"/>
    </font>
    <font>
      <sz val="16"/>
      <color theme="8" tint="-0.499984740745262"/>
      <name val="Calibri"/>
      <family val="2"/>
    </font>
    <font>
      <sz val="24"/>
      <color theme="0"/>
      <name val="Calibri"/>
      <family val="2"/>
    </font>
    <font>
      <b/>
      <sz val="14"/>
      <color theme="8" tint="-0.499984740745262"/>
      <name val="Wingdings"/>
      <charset val="2"/>
    </font>
    <font>
      <sz val="16"/>
      <color theme="8" tint="-0.499984740745262"/>
      <name val="Calibri"/>
      <family val="2"/>
      <scheme val="minor"/>
    </font>
    <font>
      <b/>
      <sz val="14"/>
      <color theme="8" tint="-0.499984740745262"/>
      <name val="Calibri"/>
      <family val="2"/>
      <scheme val="minor"/>
    </font>
    <font>
      <b/>
      <sz val="16"/>
      <color theme="4" tint="-0.249977111117893"/>
      <name val="Wingdings"/>
      <charset val="2"/>
    </font>
    <font>
      <b/>
      <sz val="11"/>
      <color indexed="8"/>
      <name val="Calibri"/>
      <family val="2"/>
    </font>
    <font>
      <sz val="18"/>
      <color rgb="FF0000FF"/>
      <name val="Calibri"/>
      <family val="2"/>
      <scheme val="minor"/>
    </font>
    <font>
      <b/>
      <sz val="16"/>
      <color rgb="FF000000"/>
      <name val="Calibri"/>
      <family val="2"/>
      <scheme val="minor"/>
    </font>
    <font>
      <b/>
      <sz val="12"/>
      <color theme="1"/>
      <name val="Calibri"/>
      <family val="2"/>
    </font>
    <font>
      <b/>
      <sz val="18"/>
      <color theme="1"/>
      <name val="Calibri"/>
      <family val="2"/>
    </font>
    <font>
      <b/>
      <sz val="16"/>
      <color theme="6" tint="-0.249977111117893"/>
      <name val="Calibri"/>
      <family val="2"/>
    </font>
    <font>
      <b/>
      <sz val="14"/>
      <color rgb="FF000000"/>
      <name val="Calibri"/>
      <family val="2"/>
    </font>
    <font>
      <sz val="14"/>
      <color rgb="FF000000"/>
      <name val="Calibri"/>
      <family val="2"/>
    </font>
    <font>
      <sz val="14"/>
      <color indexed="8"/>
      <name val="Calibri"/>
      <family val="2"/>
      <scheme val="minor"/>
    </font>
    <font>
      <sz val="14"/>
      <color theme="1"/>
      <name val="Calibri"/>
      <family val="2"/>
    </font>
    <font>
      <b/>
      <sz val="14"/>
      <color theme="1"/>
      <name val="Calibri"/>
      <family val="2"/>
    </font>
    <font>
      <i/>
      <u/>
      <sz val="14"/>
      <color indexed="8"/>
      <name val="Calibri"/>
      <family val="2"/>
    </font>
    <font>
      <b/>
      <sz val="16"/>
      <color rgb="FF002060"/>
      <name val="Calibri"/>
      <family val="2"/>
    </font>
    <font>
      <b/>
      <sz val="16"/>
      <color theme="9" tint="-0.499984740745262"/>
      <name val="Calibri"/>
      <family val="2"/>
    </font>
    <font>
      <b/>
      <sz val="16"/>
      <color rgb="FF002060"/>
      <name val="Calibri"/>
      <family val="2"/>
      <scheme val="minor"/>
    </font>
    <font>
      <i/>
      <sz val="16"/>
      <color theme="1"/>
      <name val="Calibri"/>
      <family val="2"/>
      <scheme val="minor"/>
    </font>
    <font>
      <b/>
      <i/>
      <sz val="16"/>
      <color theme="5" tint="-0.499984740745262"/>
      <name val="Calibri"/>
      <family val="2"/>
      <scheme val="minor"/>
    </font>
    <font>
      <sz val="20"/>
      <color rgb="FF0000FF"/>
      <name val="Calibri"/>
      <family val="2"/>
      <scheme val="minor"/>
    </font>
    <font>
      <b/>
      <sz val="20"/>
      <color theme="9" tint="-0.499984740745262"/>
      <name val="Calibri"/>
      <family val="2"/>
      <scheme val="minor"/>
    </font>
    <font>
      <sz val="16"/>
      <color theme="7" tint="-0.499984740745262"/>
      <name val="Calibri"/>
      <family val="2"/>
      <scheme val="minor"/>
    </font>
    <font>
      <sz val="16"/>
      <color theme="7" tint="-0.499984740745262"/>
      <name val="Calibri"/>
      <family val="2"/>
    </font>
    <font>
      <sz val="16"/>
      <color rgb="FF800000"/>
      <name val="Calibri"/>
      <family val="2"/>
      <scheme val="minor"/>
    </font>
    <font>
      <sz val="16"/>
      <color rgb="FF4A4428"/>
      <name val="Calibri"/>
      <family val="2"/>
    </font>
    <font>
      <b/>
      <u/>
      <sz val="16"/>
      <color theme="1"/>
      <name val="Calibri"/>
      <family val="2"/>
      <scheme val="minor"/>
    </font>
    <font>
      <b/>
      <sz val="16"/>
      <color rgb="FF00B0F0"/>
      <name val="Calibri"/>
      <family val="2"/>
      <scheme val="minor"/>
    </font>
    <font>
      <u/>
      <sz val="18"/>
      <color rgb="FF0563C1"/>
      <name val="Calibri"/>
      <family val="2"/>
      <scheme val="minor"/>
    </font>
    <font>
      <u/>
      <sz val="16"/>
      <color theme="1"/>
      <name val="Calibri"/>
      <family val="2"/>
      <scheme val="minor"/>
    </font>
    <font>
      <vertAlign val="superscript"/>
      <sz val="16"/>
      <color theme="1"/>
      <name val="Calibri"/>
      <family val="2"/>
      <scheme val="minor"/>
    </font>
    <font>
      <sz val="18"/>
      <color theme="1"/>
      <name val="Calibri"/>
      <family val="2"/>
    </font>
  </fonts>
  <fills count="21">
    <fill>
      <patternFill patternType="none"/>
    </fill>
    <fill>
      <patternFill patternType="gray125"/>
    </fill>
    <fill>
      <patternFill patternType="solid">
        <fgColor theme="4" tint="0.39997558519241921"/>
        <bgColor indexed="65"/>
      </patternFill>
    </fill>
    <fill>
      <patternFill patternType="solid">
        <fgColor theme="0" tint="-0.499984740745262"/>
        <bgColor indexed="64"/>
      </patternFill>
    </fill>
    <fill>
      <patternFill patternType="solid">
        <fgColor theme="5" tint="-0.249977111117893"/>
        <bgColor indexed="64"/>
      </patternFill>
    </fill>
    <fill>
      <patternFill patternType="solid">
        <fgColor theme="0"/>
        <bgColor indexed="64"/>
      </patternFill>
    </fill>
    <fill>
      <patternFill patternType="solid">
        <fgColor rgb="FF82C836"/>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990000"/>
        <bgColor indexed="64"/>
      </patternFill>
    </fill>
    <fill>
      <patternFill patternType="solid">
        <fgColor rgb="FF948A54"/>
        <bgColor indexed="64"/>
      </patternFill>
    </fill>
    <fill>
      <patternFill patternType="solid">
        <fgColor rgb="FF458DCF"/>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E6B0B0"/>
        <bgColor indexed="64"/>
      </patternFill>
    </fill>
    <fill>
      <patternFill patternType="solid">
        <fgColor rgb="FFC0BB7E"/>
        <bgColor indexed="64"/>
      </patternFill>
    </fill>
    <fill>
      <patternFill patternType="solid">
        <fgColor rgb="FFC2E49C"/>
        <bgColor indexed="64"/>
      </patternFill>
    </fill>
    <fill>
      <patternFill patternType="solid">
        <fgColor rgb="FFC7DDF1"/>
        <bgColor indexed="64"/>
      </patternFill>
    </fill>
    <fill>
      <patternFill patternType="solid">
        <fgColor rgb="FFE26B0A"/>
        <bgColor indexed="64"/>
      </patternFill>
    </fill>
    <fill>
      <patternFill patternType="solid">
        <fgColor rgb="FFFCD5B4"/>
        <bgColor indexed="64"/>
      </patternFill>
    </fill>
    <fill>
      <patternFill patternType="solid">
        <fgColor rgb="FFFDE9D9"/>
        <bgColor indexed="64"/>
      </patternFill>
    </fill>
  </fills>
  <borders count="80">
    <border>
      <left/>
      <right/>
      <top/>
      <bottom/>
      <diagonal/>
    </border>
    <border>
      <left style="thick">
        <color rgb="FF538DD5"/>
      </left>
      <right/>
      <top style="thick">
        <color rgb="FF538DD5"/>
      </top>
      <bottom/>
      <diagonal/>
    </border>
    <border>
      <left/>
      <right/>
      <top style="thick">
        <color rgb="FF538DD5"/>
      </top>
      <bottom/>
      <diagonal/>
    </border>
    <border>
      <left/>
      <right style="thin">
        <color theme="4" tint="-0.249977111117893"/>
      </right>
      <top style="thick">
        <color rgb="FF538DD5"/>
      </top>
      <bottom/>
      <diagonal/>
    </border>
    <border>
      <left style="thick">
        <color rgb="FF538DD5"/>
      </left>
      <right/>
      <top/>
      <bottom/>
      <diagonal/>
    </border>
    <border>
      <left/>
      <right style="thin">
        <color theme="4" tint="-0.249977111117893"/>
      </right>
      <top/>
      <bottom/>
      <diagonal/>
    </border>
    <border>
      <left style="thick">
        <color rgb="FF538DD5"/>
      </left>
      <right/>
      <top style="thin">
        <color auto="1"/>
      </top>
      <bottom/>
      <diagonal/>
    </border>
    <border>
      <left/>
      <right/>
      <top style="thin">
        <color auto="1"/>
      </top>
      <bottom/>
      <diagonal/>
    </border>
    <border>
      <left/>
      <right style="thin">
        <color theme="4" tint="-0.249977111117893"/>
      </right>
      <top style="thin">
        <color auto="1"/>
      </top>
      <bottom style="thick">
        <color rgb="FF538DD5"/>
      </bottom>
      <diagonal/>
    </border>
    <border>
      <left style="thick">
        <color rgb="FF538DD5"/>
      </left>
      <right style="thick">
        <color rgb="FF538DD5"/>
      </right>
      <top style="thick">
        <color rgb="FF538DD5"/>
      </top>
      <bottom style="thick">
        <color rgb="FF538DD5"/>
      </bottom>
      <diagonal/>
    </border>
    <border>
      <left/>
      <right style="thin">
        <color auto="1"/>
      </right>
      <top style="thick">
        <color rgb="FF538DD5"/>
      </top>
      <bottom style="thick">
        <color theme="4"/>
      </bottom>
      <diagonal/>
    </border>
    <border>
      <left style="thick">
        <color theme="4"/>
      </left>
      <right style="thick">
        <color rgb="FF538DD5"/>
      </right>
      <top style="thick">
        <color theme="4"/>
      </top>
      <bottom style="thick">
        <color theme="4"/>
      </bottom>
      <diagonal/>
    </border>
    <border>
      <left/>
      <right style="thin">
        <color auto="1"/>
      </right>
      <top style="thick">
        <color theme="4"/>
      </top>
      <bottom/>
      <diagonal/>
    </border>
    <border>
      <left/>
      <right style="thin">
        <color auto="1"/>
      </right>
      <top/>
      <bottom/>
      <diagonal/>
    </border>
    <border>
      <left/>
      <right/>
      <top style="thin">
        <color theme="4"/>
      </top>
      <bottom style="thin">
        <color theme="4"/>
      </bottom>
      <diagonal/>
    </border>
    <border>
      <left/>
      <right style="thin">
        <color auto="1"/>
      </right>
      <top style="thin">
        <color theme="4"/>
      </top>
      <bottom style="thin">
        <color theme="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medium">
        <color auto="1"/>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medium">
        <color auto="1"/>
      </right>
      <top/>
      <bottom/>
      <diagonal/>
    </border>
    <border>
      <left style="medium">
        <color auto="1"/>
      </left>
      <right/>
      <top/>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top/>
      <bottom style="thin">
        <color auto="1"/>
      </bottom>
      <diagonal/>
    </border>
    <border>
      <left style="medium">
        <color auto="1"/>
      </left>
      <right/>
      <top style="medium">
        <color auto="1"/>
      </top>
      <bottom style="medium">
        <color auto="1"/>
      </bottom>
      <diagonal/>
    </border>
    <border>
      <left style="thin">
        <color indexed="64"/>
      </left>
      <right/>
      <top style="thin">
        <color indexed="64"/>
      </top>
      <bottom/>
      <diagonal/>
    </border>
    <border>
      <left style="thin">
        <color indexed="64"/>
      </left>
      <right/>
      <top/>
      <bottom style="thin">
        <color indexed="64"/>
      </bottom>
      <diagonal/>
    </border>
    <border>
      <left style="thin">
        <color auto="1"/>
      </left>
      <right/>
      <top style="thin">
        <color auto="1"/>
      </top>
      <bottom style="thin">
        <color auto="1"/>
      </bottom>
      <diagonal/>
    </border>
    <border>
      <left style="thin">
        <color auto="1"/>
      </left>
      <right/>
      <top/>
      <bottom/>
      <diagonal/>
    </border>
    <border>
      <left style="thin">
        <color auto="1"/>
      </left>
      <right style="dotted">
        <color auto="1"/>
      </right>
      <top style="dotted">
        <color auto="1"/>
      </top>
      <bottom style="dotted">
        <color auto="1"/>
      </bottom>
      <diagonal/>
    </border>
    <border>
      <left style="dotted">
        <color auto="1"/>
      </left>
      <right style="thin">
        <color auto="1"/>
      </right>
      <top style="dotted">
        <color auto="1"/>
      </top>
      <bottom style="dotted">
        <color auto="1"/>
      </bottom>
      <diagonal/>
    </border>
    <border>
      <left style="thin">
        <color auto="1"/>
      </left>
      <right style="thin">
        <color auto="1"/>
      </right>
      <top/>
      <bottom style="medium">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indexed="64"/>
      </top>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style="thin">
        <color auto="1"/>
      </right>
      <top style="dotted">
        <color auto="1"/>
      </top>
      <bottom style="thin">
        <color auto="1"/>
      </bottom>
      <diagonal/>
    </border>
    <border>
      <left/>
      <right style="thin">
        <color auto="1"/>
      </right>
      <top style="thin">
        <color auto="1"/>
      </top>
      <bottom style="dotted">
        <color auto="1"/>
      </bottom>
      <diagonal/>
    </border>
    <border>
      <left style="thin">
        <color auto="1"/>
      </left>
      <right style="thin">
        <color auto="1"/>
      </right>
      <top style="dotted">
        <color auto="1"/>
      </top>
      <bottom style="medium">
        <color indexed="64"/>
      </bottom>
      <diagonal/>
    </border>
    <border>
      <left/>
      <right style="thin">
        <color auto="1"/>
      </right>
      <top style="dotted">
        <color auto="1"/>
      </top>
      <bottom style="medium">
        <color indexed="64"/>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thin">
        <color auto="1"/>
      </right>
      <top/>
      <bottom style="dotted">
        <color auto="1"/>
      </bottom>
      <diagonal/>
    </border>
    <border>
      <left/>
      <right/>
      <top/>
      <bottom style="dotted">
        <color auto="1"/>
      </bottom>
      <diagonal/>
    </border>
    <border>
      <left/>
      <right/>
      <top style="dotted">
        <color auto="1"/>
      </top>
      <bottom style="dotted">
        <color auto="1"/>
      </bottom>
      <diagonal/>
    </border>
    <border>
      <left/>
      <right/>
      <top style="dotted">
        <color auto="1"/>
      </top>
      <bottom style="thin">
        <color auto="1"/>
      </bottom>
      <diagonal/>
    </border>
  </borders>
  <cellStyleXfs count="3">
    <xf numFmtId="0" fontId="0" fillId="0" borderId="0"/>
    <xf numFmtId="0" fontId="1" fillId="2" borderId="0" applyNumberFormat="0" applyBorder="0" applyAlignment="0" applyProtection="0"/>
    <xf numFmtId="0" fontId="46" fillId="0" borderId="0" applyNumberFormat="0" applyFill="0" applyBorder="0" applyAlignment="0" applyProtection="0"/>
  </cellStyleXfs>
  <cellXfs count="887">
    <xf numFmtId="0" fontId="0" fillId="0" borderId="0" xfId="0"/>
    <xf numFmtId="15" fontId="5" fillId="0" borderId="0" xfId="0" applyNumberFormat="1" applyFont="1"/>
    <xf numFmtId="0" fontId="6" fillId="0" borderId="0" xfId="0" applyFont="1"/>
    <xf numFmtId="49" fontId="5" fillId="0" borderId="0" xfId="0" applyNumberFormat="1" applyFont="1" applyAlignment="1">
      <alignment horizontal="right" vertical="top"/>
    </xf>
    <xf numFmtId="15" fontId="7" fillId="0" borderId="0" xfId="0" applyNumberFormat="1" applyFont="1"/>
    <xf numFmtId="14" fontId="2" fillId="0" borderId="0" xfId="0" applyNumberFormat="1" applyFont="1" applyAlignment="1">
      <alignment horizontal="left" vertical="top"/>
    </xf>
    <xf numFmtId="49" fontId="8" fillId="0" borderId="0" xfId="0" applyNumberFormat="1" applyFont="1"/>
    <xf numFmtId="49" fontId="9" fillId="0" borderId="0" xfId="0" applyNumberFormat="1" applyFont="1"/>
    <xf numFmtId="0" fontId="10" fillId="0" borderId="0" xfId="0" applyFont="1"/>
    <xf numFmtId="0" fontId="10" fillId="0" borderId="0" xfId="0" applyFont="1" applyAlignment="1">
      <alignment horizontal="center" vertical="center"/>
    </xf>
    <xf numFmtId="0" fontId="19" fillId="0" borderId="0" xfId="0" applyFont="1" applyAlignment="1">
      <alignment horizontal="left" vertical="center" wrapText="1" indent="1"/>
    </xf>
    <xf numFmtId="0" fontId="19" fillId="0" borderId="0" xfId="0" applyFont="1" applyAlignment="1">
      <alignment horizontal="center" vertical="center" wrapText="1"/>
    </xf>
    <xf numFmtId="0" fontId="25" fillId="2" borderId="1" xfId="1" applyFont="1" applyBorder="1" applyAlignment="1">
      <alignment vertical="center"/>
    </xf>
    <xf numFmtId="0" fontId="26" fillId="2" borderId="3" xfId="1" applyFont="1" applyBorder="1" applyAlignment="1">
      <alignment vertical="center" wrapText="1"/>
    </xf>
    <xf numFmtId="0" fontId="13" fillId="0" borderId="4" xfId="0" applyFont="1" applyBorder="1" applyAlignment="1">
      <alignment horizontal="left" vertical="center" wrapText="1"/>
    </xf>
    <xf numFmtId="0" fontId="13" fillId="0" borderId="0" xfId="0" applyFont="1" applyAlignment="1" applyProtection="1">
      <alignment horizontal="left" vertical="center" wrapText="1"/>
      <protection locked="0"/>
    </xf>
    <xf numFmtId="0" fontId="13" fillId="0" borderId="4" xfId="0" applyFont="1" applyBorder="1" applyAlignment="1">
      <alignment horizontal="left" vertical="center"/>
    </xf>
    <xf numFmtId="0" fontId="27" fillId="0" borderId="0" xfId="0" applyFont="1" applyAlignment="1" applyProtection="1">
      <alignment horizontal="left" vertical="center" wrapText="1"/>
      <protection locked="0"/>
    </xf>
    <xf numFmtId="164" fontId="30" fillId="0" borderId="0" xfId="0" applyNumberFormat="1" applyFont="1" applyAlignment="1" applyProtection="1">
      <alignment horizontal="left" vertical="center" wrapText="1"/>
      <protection locked="0"/>
    </xf>
    <xf numFmtId="0" fontId="30" fillId="0" borderId="0" xfId="0" applyFont="1" applyAlignment="1" applyProtection="1">
      <alignment horizontal="left" vertical="center" wrapText="1"/>
      <protection locked="0"/>
    </xf>
    <xf numFmtId="0" fontId="31" fillId="2" borderId="4" xfId="1" applyFont="1" applyBorder="1" applyAlignment="1">
      <alignment vertical="center" wrapText="1"/>
    </xf>
    <xf numFmtId="0" fontId="29" fillId="0" borderId="7" xfId="0" applyFont="1" applyBorder="1" applyAlignment="1">
      <alignment horizontal="left" vertical="center" wrapText="1"/>
    </xf>
    <xf numFmtId="0" fontId="30" fillId="0" borderId="0" xfId="0" applyFont="1" applyAlignment="1">
      <alignment horizontal="left" vertical="center" wrapText="1"/>
    </xf>
    <xf numFmtId="0" fontId="29" fillId="0" borderId="7" xfId="0" applyFont="1" applyBorder="1" applyAlignment="1">
      <alignment horizontal="left" vertical="center"/>
    </xf>
    <xf numFmtId="0" fontId="30" fillId="0" borderId="7" xfId="0" applyFont="1" applyBorder="1" applyAlignment="1" applyProtection="1">
      <alignment horizontal="left" vertical="center" wrapText="1"/>
      <protection locked="0"/>
    </xf>
    <xf numFmtId="0" fontId="28" fillId="2" borderId="4" xfId="1" applyFont="1" applyBorder="1" applyAlignment="1">
      <alignment vertical="center"/>
    </xf>
    <xf numFmtId="0" fontId="10" fillId="0" borderId="14" xfId="0" applyFont="1" applyBorder="1" applyAlignment="1" applyProtection="1">
      <alignment vertical="center" wrapText="1"/>
      <protection locked="0"/>
    </xf>
    <xf numFmtId="0" fontId="10" fillId="0" borderId="14" xfId="0" applyFont="1" applyBorder="1" applyAlignment="1" applyProtection="1">
      <alignment horizontal="left" vertical="center" wrapText="1"/>
      <protection locked="0"/>
    </xf>
    <xf numFmtId="0" fontId="9" fillId="0" borderId="5" xfId="0" applyFont="1" applyBorder="1" applyAlignment="1">
      <alignment vertical="center" wrapText="1"/>
    </xf>
    <xf numFmtId="0" fontId="38" fillId="0" borderId="4" xfId="0" applyFont="1" applyBorder="1" applyAlignment="1">
      <alignment vertical="center" wrapText="1"/>
    </xf>
    <xf numFmtId="0" fontId="26" fillId="2" borderId="5" xfId="1" applyFont="1" applyBorder="1" applyAlignment="1">
      <alignment vertical="center" wrapText="1"/>
    </xf>
    <xf numFmtId="0" fontId="40" fillId="0" borderId="4" xfId="0" applyFont="1" applyBorder="1" applyAlignment="1">
      <alignment horizontal="right" vertical="center" wrapText="1"/>
    </xf>
    <xf numFmtId="0" fontId="38" fillId="0" borderId="5" xfId="0" applyFont="1" applyBorder="1" applyAlignment="1">
      <alignment vertical="center" wrapText="1"/>
    </xf>
    <xf numFmtId="0" fontId="41" fillId="2" borderId="0" xfId="1" applyFont="1" applyBorder="1" applyAlignment="1">
      <alignment horizontal="left" vertical="center" wrapText="1"/>
    </xf>
    <xf numFmtId="0" fontId="9" fillId="0" borderId="8" xfId="0" applyFont="1" applyBorder="1" applyAlignment="1">
      <alignment vertical="center" wrapText="1"/>
    </xf>
    <xf numFmtId="0" fontId="40" fillId="0" borderId="4" xfId="0" applyFont="1" applyBorder="1" applyAlignment="1">
      <alignment vertical="center"/>
    </xf>
    <xf numFmtId="0" fontId="9" fillId="0" borderId="9" xfId="0" applyFont="1" applyBorder="1" applyAlignment="1" applyProtection="1">
      <alignment vertical="center" wrapText="1"/>
      <protection locked="0"/>
    </xf>
    <xf numFmtId="0" fontId="40" fillId="0" borderId="4" xfId="0" applyFont="1" applyBorder="1" applyAlignment="1">
      <alignment vertical="top"/>
    </xf>
    <xf numFmtId="0" fontId="9" fillId="0" borderId="9" xfId="0" applyFont="1" applyBorder="1" applyAlignment="1" applyProtection="1">
      <alignment vertical="top" wrapText="1"/>
      <protection locked="0"/>
    </xf>
    <xf numFmtId="0" fontId="9" fillId="0" borderId="10" xfId="0" applyFont="1" applyBorder="1" applyAlignment="1" applyProtection="1">
      <alignment vertical="center"/>
      <protection locked="0"/>
    </xf>
    <xf numFmtId="0" fontId="9" fillId="0" borderId="11" xfId="0" applyFont="1" applyBorder="1" applyAlignment="1" applyProtection="1">
      <alignment vertical="center"/>
      <protection locked="0"/>
    </xf>
    <xf numFmtId="0" fontId="40" fillId="0" borderId="4" xfId="0" applyFont="1" applyBorder="1" applyAlignment="1">
      <alignment vertical="center" wrapText="1"/>
    </xf>
    <xf numFmtId="0" fontId="9" fillId="0" borderId="11" xfId="0" applyFont="1" applyBorder="1" applyAlignment="1" applyProtection="1">
      <alignment vertical="center" wrapText="1"/>
      <protection locked="0"/>
    </xf>
    <xf numFmtId="0" fontId="9" fillId="0" borderId="12" xfId="0" applyFont="1" applyBorder="1" applyAlignment="1">
      <alignment vertical="center" wrapText="1"/>
    </xf>
    <xf numFmtId="0" fontId="9" fillId="0" borderId="13" xfId="0" applyFont="1" applyBorder="1" applyAlignment="1">
      <alignment vertical="center" wrapText="1"/>
    </xf>
    <xf numFmtId="0" fontId="41" fillId="2" borderId="0" xfId="1" applyFont="1" applyBorder="1" applyAlignment="1" applyProtection="1">
      <alignment horizontal="left" vertical="center" wrapText="1"/>
      <protection locked="0"/>
    </xf>
    <xf numFmtId="0" fontId="26" fillId="2" borderId="13" xfId="1" applyFont="1" applyBorder="1" applyAlignment="1">
      <alignment vertical="center" wrapText="1"/>
    </xf>
    <xf numFmtId="0" fontId="26" fillId="2" borderId="0" xfId="1" applyFont="1" applyBorder="1" applyAlignment="1">
      <alignment horizontal="left" vertical="center" wrapText="1"/>
    </xf>
    <xf numFmtId="0" fontId="40" fillId="0" borderId="13" xfId="0" applyFont="1" applyBorder="1" applyAlignment="1">
      <alignment vertical="center" wrapText="1"/>
    </xf>
    <xf numFmtId="0" fontId="9" fillId="0" borderId="15" xfId="0" applyFont="1" applyBorder="1" applyAlignment="1" applyProtection="1">
      <alignment vertical="center" wrapText="1"/>
      <protection locked="0"/>
    </xf>
    <xf numFmtId="0" fontId="28" fillId="2" borderId="2" xfId="1" applyFont="1" applyBorder="1" applyAlignment="1">
      <alignment horizontal="left" vertical="center" wrapText="1"/>
    </xf>
    <xf numFmtId="0" fontId="44" fillId="0" borderId="0" xfId="0" applyFont="1" applyAlignment="1">
      <alignment horizontal="left" vertical="center" wrapText="1"/>
    </xf>
    <xf numFmtId="0" fontId="44" fillId="0" borderId="4" xfId="0" applyFont="1" applyBorder="1" applyAlignment="1">
      <alignment horizontal="center" vertical="center" wrapText="1"/>
    </xf>
    <xf numFmtId="0" fontId="29" fillId="0" borderId="4" xfId="0" applyFont="1" applyBorder="1" applyAlignment="1">
      <alignment horizontal="right" vertical="center" wrapText="1" indent="2"/>
    </xf>
    <xf numFmtId="0" fontId="30" fillId="0" borderId="4" xfId="0" applyFont="1" applyBorder="1" applyAlignment="1">
      <alignment horizontal="right" vertical="center" wrapText="1" indent="2"/>
    </xf>
    <xf numFmtId="0" fontId="30" fillId="0" borderId="4" xfId="0" applyFont="1" applyBorder="1" applyAlignment="1">
      <alignment horizontal="right" vertical="top" wrapText="1" indent="2"/>
    </xf>
    <xf numFmtId="0" fontId="29" fillId="0" borderId="6" xfId="0" applyFont="1" applyBorder="1" applyAlignment="1">
      <alignment horizontal="right" vertical="center" wrapText="1" indent="2"/>
    </xf>
    <xf numFmtId="0" fontId="30" fillId="0" borderId="6" xfId="0" applyFont="1" applyBorder="1" applyAlignment="1">
      <alignment horizontal="right" vertical="center" indent="2"/>
    </xf>
    <xf numFmtId="0" fontId="34" fillId="0" borderId="4" xfId="0" applyFont="1" applyBorder="1" applyAlignment="1">
      <alignment horizontal="right" vertical="center" wrapText="1" indent="2"/>
    </xf>
    <xf numFmtId="0" fontId="31" fillId="3" borderId="22" xfId="1" applyFont="1" applyFill="1" applyBorder="1" applyAlignment="1">
      <alignment horizontal="left" vertical="top" wrapText="1"/>
    </xf>
    <xf numFmtId="0" fontId="31" fillId="3" borderId="23" xfId="1" applyFont="1" applyFill="1" applyBorder="1" applyAlignment="1">
      <alignment horizontal="left" vertical="top" wrapText="1"/>
    </xf>
    <xf numFmtId="0" fontId="31" fillId="3" borderId="23" xfId="1" applyFont="1" applyFill="1" applyBorder="1" applyAlignment="1">
      <alignment horizontal="center" vertical="center" wrapText="1"/>
    </xf>
    <xf numFmtId="0" fontId="31" fillId="3" borderId="24" xfId="1" applyFont="1" applyFill="1" applyBorder="1" applyAlignment="1">
      <alignment horizontal="center" vertical="center" wrapText="1"/>
    </xf>
    <xf numFmtId="0" fontId="10" fillId="0" borderId="25" xfId="0" applyFont="1" applyBorder="1" applyAlignment="1">
      <alignment horizontal="left" vertical="top" wrapText="1"/>
    </xf>
    <xf numFmtId="0" fontId="10" fillId="0" borderId="26" xfId="0" applyFont="1" applyBorder="1" applyAlignment="1">
      <alignment vertical="top" wrapText="1"/>
    </xf>
    <xf numFmtId="0" fontId="10" fillId="0" borderId="26" xfId="0" applyFont="1" applyBorder="1" applyAlignment="1">
      <alignment horizontal="left"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30" xfId="0" applyFont="1" applyBorder="1" applyAlignment="1">
      <alignment horizontal="center" vertical="center" wrapText="1"/>
    </xf>
    <xf numFmtId="0" fontId="48" fillId="0" borderId="31" xfId="0" applyFont="1" applyBorder="1" applyAlignment="1">
      <alignment vertical="center" wrapText="1"/>
    </xf>
    <xf numFmtId="0" fontId="48" fillId="0" borderId="31" xfId="0" quotePrefix="1" applyFont="1" applyBorder="1" applyAlignment="1" applyProtection="1">
      <alignment horizontal="center" vertical="center" wrapText="1"/>
      <protection locked="0"/>
    </xf>
    <xf numFmtId="0" fontId="48" fillId="0" borderId="32" xfId="0" quotePrefix="1" applyFont="1" applyBorder="1" applyAlignment="1" applyProtection="1">
      <alignment horizontal="center" vertical="center" wrapText="1"/>
      <protection locked="0"/>
    </xf>
    <xf numFmtId="0" fontId="10" fillId="0" borderId="30" xfId="0" applyFont="1" applyBorder="1" applyAlignment="1">
      <alignment horizontal="center" vertical="top" wrapText="1"/>
    </xf>
    <xf numFmtId="0" fontId="48" fillId="0" borderId="30" xfId="0" applyFont="1" applyBorder="1" applyAlignment="1">
      <alignment vertical="center" wrapText="1"/>
    </xf>
    <xf numFmtId="0" fontId="48" fillId="0" borderId="30" xfId="0" applyFont="1" applyBorder="1" applyAlignment="1">
      <alignment horizontal="center" vertical="center" wrapText="1"/>
    </xf>
    <xf numFmtId="0" fontId="48" fillId="0" borderId="30" xfId="0" quotePrefix="1" applyFont="1" applyBorder="1" applyAlignment="1" applyProtection="1">
      <alignment horizontal="center" vertical="center" wrapText="1"/>
      <protection locked="0"/>
    </xf>
    <xf numFmtId="0" fontId="48" fillId="0" borderId="33" xfId="0" quotePrefix="1" applyFont="1" applyBorder="1" applyAlignment="1" applyProtection="1">
      <alignment horizontal="center" vertical="center" wrapText="1"/>
      <protection locked="0"/>
    </xf>
    <xf numFmtId="0" fontId="10" fillId="0" borderId="26" xfId="0" applyFont="1" applyBorder="1" applyAlignment="1">
      <alignment horizontal="center" vertical="top" wrapText="1"/>
    </xf>
    <xf numFmtId="0" fontId="48" fillId="0" borderId="26" xfId="0" quotePrefix="1" applyFont="1" applyBorder="1" applyAlignment="1" applyProtection="1">
      <alignment horizontal="center" vertical="center" wrapText="1"/>
      <protection locked="0"/>
    </xf>
    <xf numFmtId="0" fontId="48" fillId="0" borderId="27" xfId="0" quotePrefix="1" applyFont="1" applyBorder="1" applyAlignment="1" applyProtection="1">
      <alignment horizontal="center" vertical="center" wrapText="1"/>
      <protection locked="0"/>
    </xf>
    <xf numFmtId="0" fontId="50" fillId="0" borderId="30" xfId="2" applyFont="1" applyBorder="1" applyAlignment="1">
      <alignment vertical="center"/>
    </xf>
    <xf numFmtId="0" fontId="50" fillId="5" borderId="30" xfId="2" applyFont="1" applyFill="1" applyBorder="1" applyAlignment="1">
      <alignment vertical="center"/>
    </xf>
    <xf numFmtId="0" fontId="10" fillId="0" borderId="41" xfId="0" applyFont="1" applyBorder="1" applyAlignment="1">
      <alignment horizontal="center" vertical="top" wrapText="1"/>
    </xf>
    <xf numFmtId="0" fontId="32" fillId="6" borderId="35" xfId="1" applyFont="1" applyFill="1" applyBorder="1" applyAlignment="1">
      <alignment horizontal="left" vertical="top" wrapText="1"/>
    </xf>
    <xf numFmtId="0" fontId="32" fillId="6" borderId="28" xfId="1" applyFont="1" applyFill="1" applyBorder="1" applyAlignment="1">
      <alignment horizontal="center" vertical="center" wrapText="1"/>
    </xf>
    <xf numFmtId="0" fontId="32" fillId="6" borderId="28" xfId="1" applyFont="1" applyFill="1" applyBorder="1" applyAlignment="1" applyProtection="1">
      <alignment horizontal="center" vertical="center" wrapText="1"/>
      <protection locked="0"/>
    </xf>
    <xf numFmtId="0" fontId="32" fillId="6" borderId="29" xfId="1" applyFont="1" applyFill="1" applyBorder="1" applyAlignment="1" applyProtection="1">
      <alignment horizontal="center" vertical="center" wrapText="1"/>
      <protection locked="0"/>
    </xf>
    <xf numFmtId="0" fontId="31" fillId="6" borderId="34" xfId="1" applyFont="1" applyFill="1" applyBorder="1" applyAlignment="1">
      <alignment horizontal="left" vertical="center" wrapText="1"/>
    </xf>
    <xf numFmtId="0" fontId="50" fillId="0" borderId="31" xfId="2" applyFont="1" applyFill="1" applyBorder="1" applyAlignment="1">
      <alignment horizontal="left" vertical="center" wrapText="1"/>
    </xf>
    <xf numFmtId="0" fontId="31" fillId="6" borderId="13" xfId="1" applyFont="1" applyFill="1" applyBorder="1" applyAlignment="1">
      <alignment horizontal="left" vertical="top" wrapText="1"/>
    </xf>
    <xf numFmtId="0" fontId="50" fillId="0" borderId="0" xfId="2" applyFont="1" applyBorder="1" applyAlignment="1">
      <alignment vertical="center"/>
    </xf>
    <xf numFmtId="0" fontId="14" fillId="6" borderId="34" xfId="0" applyFont="1" applyFill="1" applyBorder="1" applyAlignment="1">
      <alignment horizontal="left" vertical="top" wrapText="1"/>
    </xf>
    <xf numFmtId="0" fontId="50" fillId="0" borderId="30" xfId="2" applyFont="1" applyFill="1" applyBorder="1" applyAlignment="1">
      <alignment horizontal="left" vertical="center" wrapText="1"/>
    </xf>
    <xf numFmtId="0" fontId="10" fillId="6" borderId="34" xfId="0" applyFont="1" applyFill="1" applyBorder="1" applyAlignment="1">
      <alignment horizontal="left" vertical="top" wrapText="1"/>
    </xf>
    <xf numFmtId="0" fontId="52" fillId="0" borderId="36" xfId="0" applyFont="1" applyBorder="1" applyAlignment="1">
      <alignment horizontal="center" vertical="center" wrapText="1"/>
    </xf>
    <xf numFmtId="0" fontId="52" fillId="0" borderId="31" xfId="0" applyFont="1" applyBorder="1" applyAlignment="1">
      <alignment vertical="center" wrapText="1"/>
    </xf>
    <xf numFmtId="0" fontId="52" fillId="0" borderId="40" xfId="0" applyFont="1" applyBorder="1" applyAlignment="1">
      <alignment horizontal="center" vertical="center" wrapText="1"/>
    </xf>
    <xf numFmtId="0" fontId="52" fillId="0" borderId="30" xfId="0" applyFont="1" applyBorder="1" applyAlignment="1">
      <alignment vertical="center" wrapText="1"/>
    </xf>
    <xf numFmtId="0" fontId="50" fillId="0" borderId="30" xfId="2" applyFont="1" applyBorder="1" applyAlignment="1">
      <alignment horizontal="left" vertical="center" wrapText="1"/>
    </xf>
    <xf numFmtId="0" fontId="53" fillId="7" borderId="26" xfId="0" applyFont="1" applyFill="1" applyBorder="1" applyAlignment="1">
      <alignment horizontal="right" vertical="center" wrapText="1"/>
    </xf>
    <xf numFmtId="0" fontId="10" fillId="0" borderId="43" xfId="0" applyFont="1" applyBorder="1" applyAlignment="1">
      <alignment horizontal="center" vertical="top" wrapText="1"/>
    </xf>
    <xf numFmtId="0" fontId="10" fillId="0" borderId="43" xfId="0" applyFont="1" applyBorder="1" applyAlignment="1">
      <alignment vertical="top" wrapText="1"/>
    </xf>
    <xf numFmtId="0" fontId="10" fillId="0" borderId="0" xfId="0" applyFont="1" applyAlignment="1">
      <alignment horizontal="left" vertical="top" wrapText="1"/>
    </xf>
    <xf numFmtId="0" fontId="10" fillId="0" borderId="0" xfId="0" applyFont="1" applyAlignment="1">
      <alignment vertical="center" wrapText="1"/>
    </xf>
    <xf numFmtId="0" fontId="14"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11" fillId="0" borderId="0" xfId="0" applyFont="1" applyAlignment="1" applyProtection="1">
      <alignment horizontal="center" vertical="center" wrapText="1"/>
      <protection locked="0"/>
    </xf>
    <xf numFmtId="0" fontId="10" fillId="0" borderId="0" xfId="0" applyFont="1" applyAlignment="1">
      <alignment vertical="top" wrapText="1"/>
    </xf>
    <xf numFmtId="0" fontId="11" fillId="0" borderId="0" xfId="0" applyFont="1" applyAlignment="1">
      <alignment horizontal="right" vertical="center" wrapText="1"/>
    </xf>
    <xf numFmtId="0" fontId="10" fillId="0" borderId="17" xfId="0" applyFont="1" applyBorder="1" applyAlignment="1" applyProtection="1">
      <alignment horizontal="center" vertical="center" wrapText="1"/>
      <protection locked="0"/>
    </xf>
    <xf numFmtId="0" fontId="10" fillId="0" borderId="0" xfId="0" applyFont="1" applyAlignment="1" applyProtection="1">
      <alignment vertical="center" wrapText="1"/>
      <protection locked="0"/>
    </xf>
    <xf numFmtId="0" fontId="9" fillId="0" borderId="30" xfId="0" applyFont="1" applyBorder="1" applyAlignment="1">
      <alignment horizontal="center" vertical="center" wrapText="1"/>
    </xf>
    <xf numFmtId="0" fontId="31" fillId="6" borderId="13" xfId="1" applyFont="1" applyFill="1" applyBorder="1" applyAlignment="1">
      <alignment horizontal="left" vertical="center" wrapText="1"/>
    </xf>
    <xf numFmtId="0" fontId="10" fillId="0" borderId="30" xfId="0" applyFont="1" applyBorder="1" applyAlignment="1">
      <alignment horizontal="center" vertical="center"/>
    </xf>
    <xf numFmtId="0" fontId="14" fillId="9" borderId="34" xfId="0" applyFont="1" applyFill="1" applyBorder="1" applyAlignment="1">
      <alignment horizontal="left" vertical="top" wrapText="1"/>
    </xf>
    <xf numFmtId="0" fontId="31" fillId="9" borderId="28" xfId="1" applyFont="1" applyFill="1" applyBorder="1" applyAlignment="1" applyProtection="1">
      <alignment horizontal="center" vertical="top" wrapText="1"/>
      <protection locked="0"/>
    </xf>
    <xf numFmtId="0" fontId="31" fillId="9" borderId="28" xfId="1" applyFont="1" applyFill="1" applyBorder="1" applyAlignment="1" applyProtection="1">
      <alignment horizontal="center" vertical="center" wrapText="1"/>
      <protection locked="0"/>
    </xf>
    <xf numFmtId="0" fontId="31" fillId="9" borderId="29" xfId="1" applyFont="1" applyFill="1" applyBorder="1" applyAlignment="1" applyProtection="1">
      <alignment horizontal="center" vertical="center" wrapText="1"/>
      <protection locked="0"/>
    </xf>
    <xf numFmtId="0" fontId="31" fillId="10" borderId="35" xfId="1" applyFont="1" applyFill="1" applyBorder="1" applyAlignment="1">
      <alignment horizontal="left" vertical="top" wrapText="1"/>
    </xf>
    <xf numFmtId="0" fontId="31" fillId="10" borderId="13" xfId="1" applyFont="1" applyFill="1" applyBorder="1" applyAlignment="1">
      <alignment horizontal="left" vertical="top" wrapText="1"/>
    </xf>
    <xf numFmtId="0" fontId="10" fillId="10" borderId="39" xfId="0" applyFont="1" applyFill="1" applyBorder="1" applyAlignment="1">
      <alignment horizontal="left" vertical="top"/>
    </xf>
    <xf numFmtId="0" fontId="10" fillId="10" borderId="34" xfId="0" applyFont="1" applyFill="1" applyBorder="1" applyAlignment="1">
      <alignment horizontal="left" vertical="top" wrapText="1"/>
    </xf>
    <xf numFmtId="0" fontId="32" fillId="10" borderId="28" xfId="1" applyFont="1" applyFill="1" applyBorder="1" applyAlignment="1">
      <alignment horizontal="center" vertical="center" wrapText="1"/>
    </xf>
    <xf numFmtId="0" fontId="49" fillId="10" borderId="28" xfId="1" applyFont="1" applyFill="1" applyBorder="1" applyAlignment="1">
      <alignment horizontal="center" vertical="center" wrapText="1"/>
    </xf>
    <xf numFmtId="0" fontId="32" fillId="10" borderId="28" xfId="1" applyFont="1" applyFill="1" applyBorder="1" applyAlignment="1" applyProtection="1">
      <alignment horizontal="center" vertical="center" wrapText="1"/>
      <protection locked="0"/>
    </xf>
    <xf numFmtId="0" fontId="32" fillId="10" borderId="29" xfId="1" applyFont="1" applyFill="1" applyBorder="1" applyAlignment="1" applyProtection="1">
      <alignment horizontal="center" vertical="center" wrapText="1"/>
      <protection locked="0"/>
    </xf>
    <xf numFmtId="0" fontId="10" fillId="11" borderId="35" xfId="0" applyFont="1" applyFill="1" applyBorder="1" applyAlignment="1">
      <alignment horizontal="left" vertical="top" wrapText="1"/>
    </xf>
    <xf numFmtId="0" fontId="14" fillId="11" borderId="34" xfId="0" applyFont="1" applyFill="1" applyBorder="1" applyAlignment="1">
      <alignment horizontal="left" vertical="top" wrapText="1"/>
    </xf>
    <xf numFmtId="0" fontId="13" fillId="11" borderId="34" xfId="0" applyFont="1" applyFill="1" applyBorder="1" applyAlignment="1">
      <alignment horizontal="left" vertical="top" wrapText="1"/>
    </xf>
    <xf numFmtId="0" fontId="10" fillId="11" borderId="34" xfId="0" applyFont="1" applyFill="1" applyBorder="1" applyAlignment="1">
      <alignment horizontal="left" vertical="top" wrapText="1"/>
    </xf>
    <xf numFmtId="0" fontId="10" fillId="11" borderId="28" xfId="0" applyFont="1" applyFill="1" applyBorder="1" applyAlignment="1">
      <alignment horizontal="center" vertical="top" wrapText="1"/>
    </xf>
    <xf numFmtId="0" fontId="10" fillId="11" borderId="28" xfId="0" applyFont="1" applyFill="1" applyBorder="1" applyAlignment="1">
      <alignment vertical="top" wrapText="1"/>
    </xf>
    <xf numFmtId="0" fontId="13" fillId="11" borderId="28" xfId="0" applyFont="1" applyFill="1" applyBorder="1" applyAlignment="1">
      <alignment horizontal="right" vertical="center" wrapText="1"/>
    </xf>
    <xf numFmtId="0" fontId="10" fillId="11" borderId="28" xfId="0" applyFont="1" applyFill="1" applyBorder="1" applyAlignment="1">
      <alignment horizontal="center" vertical="center" wrapText="1"/>
    </xf>
    <xf numFmtId="0" fontId="10" fillId="11" borderId="28" xfId="0" applyFont="1" applyFill="1" applyBorder="1" applyAlignment="1" applyProtection="1">
      <alignment horizontal="center" vertical="center" wrapText="1"/>
      <protection locked="0"/>
    </xf>
    <xf numFmtId="0" fontId="10" fillId="11" borderId="29" xfId="0" applyFont="1" applyFill="1" applyBorder="1" applyAlignment="1" applyProtection="1">
      <alignment horizontal="center" vertical="center" wrapText="1"/>
      <protection locked="0"/>
    </xf>
    <xf numFmtId="0" fontId="55" fillId="4" borderId="35" xfId="0" applyFont="1" applyFill="1" applyBorder="1" applyAlignment="1">
      <alignment horizontal="left" vertical="top" wrapText="1"/>
    </xf>
    <xf numFmtId="0" fontId="31" fillId="4" borderId="34" xfId="1" applyFont="1" applyFill="1" applyBorder="1" applyAlignment="1">
      <alignment horizontal="left" vertical="center" wrapText="1"/>
    </xf>
    <xf numFmtId="0" fontId="31" fillId="4" borderId="13" xfId="1" applyFont="1" applyFill="1" applyBorder="1" applyAlignment="1">
      <alignment horizontal="left" vertical="top" wrapText="1"/>
    </xf>
    <xf numFmtId="0" fontId="10" fillId="4" borderId="34" xfId="0" applyFont="1" applyFill="1" applyBorder="1" applyAlignment="1">
      <alignment horizontal="left" vertical="top" wrapText="1"/>
    </xf>
    <xf numFmtId="0" fontId="10" fillId="4" borderId="42" xfId="0" applyFont="1" applyFill="1" applyBorder="1" applyAlignment="1">
      <alignment horizontal="left" vertical="top" wrapText="1"/>
    </xf>
    <xf numFmtId="0" fontId="10" fillId="4" borderId="28" xfId="0" applyFont="1" applyFill="1" applyBorder="1" applyAlignment="1">
      <alignment horizontal="center" vertical="top" wrapText="1"/>
    </xf>
    <xf numFmtId="0" fontId="10" fillId="4" borderId="28" xfId="0" applyFont="1" applyFill="1" applyBorder="1" applyAlignment="1">
      <alignment vertical="top" wrapText="1"/>
    </xf>
    <xf numFmtId="0" fontId="13" fillId="4" borderId="28" xfId="0" applyFont="1" applyFill="1" applyBorder="1" applyAlignment="1">
      <alignment horizontal="right" vertical="center" wrapText="1"/>
    </xf>
    <xf numFmtId="0" fontId="10" fillId="4" borderId="28" xfId="0" applyFont="1" applyFill="1" applyBorder="1" applyAlignment="1">
      <alignment horizontal="center" vertical="center" wrapText="1"/>
    </xf>
    <xf numFmtId="0" fontId="10" fillId="4" borderId="28" xfId="0" applyFont="1" applyFill="1" applyBorder="1" applyAlignment="1" applyProtection="1">
      <alignment horizontal="center" vertical="center" wrapText="1"/>
      <protection locked="0"/>
    </xf>
    <xf numFmtId="0" fontId="10" fillId="4" borderId="29" xfId="0" applyFont="1" applyFill="1" applyBorder="1" applyAlignment="1" applyProtection="1">
      <alignment horizontal="center" vertical="center" wrapText="1"/>
      <protection locked="0"/>
    </xf>
    <xf numFmtId="0" fontId="66" fillId="12" borderId="43" xfId="0" applyFont="1" applyFill="1" applyBorder="1" applyAlignment="1">
      <alignment horizontal="right" vertical="center" wrapText="1"/>
    </xf>
    <xf numFmtId="0" fontId="56" fillId="8" borderId="26" xfId="0" applyFont="1" applyFill="1" applyBorder="1" applyAlignment="1">
      <alignment horizontal="right" vertical="center" wrapText="1"/>
    </xf>
    <xf numFmtId="0" fontId="67" fillId="13" borderId="26" xfId="0" applyFont="1" applyFill="1" applyBorder="1" applyAlignment="1">
      <alignment horizontal="right" vertical="center" wrapText="1"/>
    </xf>
    <xf numFmtId="49" fontId="10" fillId="0" borderId="0" xfId="0" applyNumberFormat="1" applyFont="1" applyAlignment="1" applyProtection="1">
      <alignment horizontal="center" vertical="center" wrapText="1"/>
      <protection locked="0"/>
    </xf>
    <xf numFmtId="0" fontId="34" fillId="0" borderId="30" xfId="0" applyFont="1" applyBorder="1" applyAlignment="1">
      <alignment horizontal="left" vertical="center" wrapText="1" indent="1"/>
    </xf>
    <xf numFmtId="0" fontId="70" fillId="0" borderId="30" xfId="0" applyFont="1" applyBorder="1" applyAlignment="1">
      <alignment horizontal="left" vertical="center" wrapText="1" indent="1"/>
    </xf>
    <xf numFmtId="0" fontId="48" fillId="0" borderId="30" xfId="0" applyFont="1" applyBorder="1" applyAlignment="1" applyProtection="1">
      <alignment horizontal="center" vertical="center"/>
      <protection locked="0"/>
    </xf>
    <xf numFmtId="0" fontId="10" fillId="0" borderId="0" xfId="0" applyFont="1" applyAlignment="1">
      <alignment horizontal="left" indent="1"/>
    </xf>
    <xf numFmtId="0" fontId="64" fillId="9" borderId="0" xfId="0" applyFont="1" applyFill="1"/>
    <xf numFmtId="0" fontId="71" fillId="14" borderId="30" xfId="0" applyFont="1" applyFill="1" applyBorder="1" applyAlignment="1">
      <alignment horizontal="left" vertical="center" wrapText="1" indent="1"/>
    </xf>
    <xf numFmtId="0" fontId="72" fillId="14" borderId="30" xfId="0" applyFont="1" applyFill="1" applyBorder="1" applyAlignment="1">
      <alignment horizontal="center" vertical="center" wrapText="1"/>
    </xf>
    <xf numFmtId="0" fontId="30" fillId="0" borderId="30" xfId="0" applyFont="1" applyBorder="1" applyAlignment="1">
      <alignment horizontal="left" vertical="center" wrapText="1" indent="1"/>
    </xf>
    <xf numFmtId="0" fontId="68" fillId="9" borderId="52" xfId="0" applyFont="1" applyFill="1" applyBorder="1" applyAlignment="1">
      <alignment horizontal="left" indent="1"/>
    </xf>
    <xf numFmtId="0" fontId="64" fillId="9" borderId="40" xfId="0" applyFont="1" applyFill="1" applyBorder="1"/>
    <xf numFmtId="0" fontId="64" fillId="9" borderId="48" xfId="0" applyFont="1" applyFill="1" applyBorder="1"/>
    <xf numFmtId="0" fontId="10" fillId="0" borderId="0" xfId="0" applyFont="1" applyAlignment="1">
      <alignment horizontal="center"/>
    </xf>
    <xf numFmtId="0" fontId="10" fillId="0" borderId="7" xfId="0" applyFont="1" applyBorder="1" applyAlignment="1">
      <alignment horizontal="center"/>
    </xf>
    <xf numFmtId="0" fontId="74" fillId="0" borderId="30" xfId="0" applyFont="1" applyBorder="1" applyAlignment="1">
      <alignment horizontal="left" vertical="center" wrapText="1" indent="1"/>
    </xf>
    <xf numFmtId="0" fontId="75" fillId="0" borderId="30" xfId="0" applyFont="1" applyBorder="1" applyAlignment="1" applyProtection="1">
      <alignment horizontal="center" vertical="center"/>
      <protection locked="0"/>
    </xf>
    <xf numFmtId="0" fontId="75" fillId="0" borderId="30" xfId="0" applyFont="1" applyBorder="1" applyAlignment="1" applyProtection="1">
      <alignment horizontal="center" vertical="center" wrapText="1"/>
      <protection locked="0"/>
    </xf>
    <xf numFmtId="0" fontId="78" fillId="0" borderId="30" xfId="0" applyFont="1" applyBorder="1" applyAlignment="1" applyProtection="1">
      <alignment horizontal="center" vertical="center"/>
      <protection locked="0"/>
    </xf>
    <xf numFmtId="0" fontId="74" fillId="0" borderId="7" xfId="0" applyFont="1" applyBorder="1" applyAlignment="1">
      <alignment horizontal="left" vertical="center" wrapText="1" indent="1"/>
    </xf>
    <xf numFmtId="0" fontId="78" fillId="0" borderId="7" xfId="0" applyFont="1" applyBorder="1" applyProtection="1">
      <protection locked="0"/>
    </xf>
    <xf numFmtId="0" fontId="48" fillId="0" borderId="0" xfId="0" applyFont="1"/>
    <xf numFmtId="0" fontId="81" fillId="14" borderId="30" xfId="0" applyFont="1" applyFill="1" applyBorder="1" applyAlignment="1">
      <alignment horizontal="center" vertical="center" wrapText="1"/>
    </xf>
    <xf numFmtId="0" fontId="82" fillId="14" borderId="30" xfId="0" applyFont="1" applyFill="1" applyBorder="1" applyAlignment="1">
      <alignment horizontal="center" vertical="center" wrapText="1"/>
    </xf>
    <xf numFmtId="0" fontId="83" fillId="0" borderId="30" xfId="0" applyFont="1" applyBorder="1" applyAlignment="1">
      <alignment horizontal="left" vertical="center" wrapText="1" indent="1"/>
    </xf>
    <xf numFmtId="0" fontId="84" fillId="0" borderId="30" xfId="0" applyFont="1" applyBorder="1" applyAlignment="1">
      <alignment horizontal="center" vertical="center"/>
    </xf>
    <xf numFmtId="0" fontId="85" fillId="0" borderId="30" xfId="0" applyFont="1" applyBorder="1" applyAlignment="1" applyProtection="1">
      <alignment horizontal="center" vertical="center"/>
      <protection locked="0"/>
    </xf>
    <xf numFmtId="0" fontId="85" fillId="0" borderId="0" xfId="0" applyFont="1"/>
    <xf numFmtId="0" fontId="85" fillId="0" borderId="0" xfId="0" applyFont="1" applyAlignment="1">
      <alignment horizontal="left" indent="1"/>
    </xf>
    <xf numFmtId="0" fontId="85" fillId="0" borderId="0" xfId="0" applyFont="1" applyAlignment="1" applyProtection="1">
      <alignment horizontal="center" vertical="center"/>
      <protection locked="0"/>
    </xf>
    <xf numFmtId="0" fontId="85" fillId="0" borderId="0" xfId="0" applyFont="1" applyProtection="1">
      <protection locked="0"/>
    </xf>
    <xf numFmtId="0" fontId="10" fillId="0" borderId="52" xfId="0" applyFont="1" applyBorder="1" applyAlignment="1">
      <alignment horizontal="left" vertical="center" wrapText="1" indent="1"/>
    </xf>
    <xf numFmtId="0" fontId="10" fillId="0" borderId="28" xfId="0" applyFont="1" applyBorder="1" applyAlignment="1">
      <alignment horizontal="left" vertical="center" wrapText="1" indent="1"/>
    </xf>
    <xf numFmtId="0" fontId="10" fillId="0" borderId="40" xfId="0" applyFont="1" applyBorder="1" applyAlignment="1">
      <alignment horizontal="left" vertical="center" wrapText="1" indent="1"/>
    </xf>
    <xf numFmtId="0" fontId="19" fillId="0" borderId="0" xfId="0" applyFont="1" applyAlignment="1">
      <alignment wrapText="1"/>
    </xf>
    <xf numFmtId="0" fontId="19" fillId="0" borderId="0" xfId="0" applyFont="1"/>
    <xf numFmtId="0" fontId="68" fillId="9" borderId="0" xfId="0" applyFont="1" applyFill="1"/>
    <xf numFmtId="0" fontId="68" fillId="9" borderId="52" xfId="0" applyFont="1" applyFill="1" applyBorder="1"/>
    <xf numFmtId="0" fontId="64" fillId="9" borderId="28" xfId="0" applyFont="1" applyFill="1" applyBorder="1" applyAlignment="1">
      <alignment horizontal="left" indent="1"/>
    </xf>
    <xf numFmtId="0" fontId="64" fillId="9" borderId="28" xfId="0" applyFont="1" applyFill="1" applyBorder="1"/>
    <xf numFmtId="0" fontId="64" fillId="9" borderId="28" xfId="0" applyFont="1" applyFill="1" applyBorder="1" applyAlignment="1">
      <alignment horizontal="center" vertical="center"/>
    </xf>
    <xf numFmtId="0" fontId="10" fillId="0" borderId="0" xfId="0" applyFont="1" applyAlignment="1">
      <alignment wrapText="1"/>
    </xf>
    <xf numFmtId="0" fontId="79" fillId="9" borderId="0" xfId="0" applyFont="1" applyFill="1" applyAlignment="1">
      <alignment horizontal="left" vertical="center"/>
    </xf>
    <xf numFmtId="0" fontId="0" fillId="0" borderId="0" xfId="0" applyAlignment="1">
      <alignment vertical="center"/>
    </xf>
    <xf numFmtId="0" fontId="10" fillId="0" borderId="37" xfId="0" applyFont="1" applyBorder="1" applyAlignment="1">
      <alignment horizontal="center" vertical="center" wrapText="1"/>
    </xf>
    <xf numFmtId="0" fontId="10" fillId="0" borderId="30" xfId="0" applyFont="1" applyBorder="1" applyAlignment="1">
      <alignment horizontal="left" vertical="center" wrapText="1"/>
    </xf>
    <xf numFmtId="0" fontId="10" fillId="0" borderId="30" xfId="0" applyFont="1" applyBorder="1" applyAlignment="1" applyProtection="1">
      <alignment horizontal="center" vertical="center" wrapText="1"/>
      <protection locked="0"/>
    </xf>
    <xf numFmtId="0" fontId="10" fillId="0" borderId="31" xfId="0" applyFont="1" applyBorder="1" applyAlignment="1">
      <alignment horizontal="center" vertical="center" wrapText="1"/>
    </xf>
    <xf numFmtId="0" fontId="11" fillId="0" borderId="30" xfId="0" applyFont="1" applyBorder="1" applyAlignment="1">
      <alignment horizontal="right" vertical="center" wrapText="1"/>
    </xf>
    <xf numFmtId="0" fontId="11" fillId="0" borderId="30" xfId="0" applyFont="1" applyBorder="1" applyAlignment="1">
      <alignment horizontal="center" vertical="center"/>
    </xf>
    <xf numFmtId="0" fontId="9" fillId="0" borderId="0" xfId="0" applyFont="1" applyAlignment="1">
      <alignment horizontal="left" indent="1"/>
    </xf>
    <xf numFmtId="0" fontId="9" fillId="0" borderId="0" xfId="0" applyFont="1"/>
    <xf numFmtId="0" fontId="65" fillId="0" borderId="0" xfId="2" applyFont="1" applyAlignment="1">
      <alignment horizontal="left" indent="1"/>
    </xf>
    <xf numFmtId="0" fontId="88" fillId="15" borderId="30" xfId="0" applyFont="1" applyFill="1" applyBorder="1" applyAlignment="1">
      <alignment horizontal="left" vertical="top" wrapText="1" indent="1"/>
    </xf>
    <xf numFmtId="0" fontId="89" fillId="15" borderId="30" xfId="0" applyFont="1" applyFill="1" applyBorder="1" applyAlignment="1">
      <alignment horizontal="left" vertical="top" wrapText="1"/>
    </xf>
    <xf numFmtId="0" fontId="89" fillId="15" borderId="30" xfId="0" applyFont="1" applyFill="1" applyBorder="1" applyAlignment="1">
      <alignment horizontal="center" vertical="center" wrapText="1"/>
    </xf>
    <xf numFmtId="0" fontId="30" fillId="0" borderId="30" xfId="0" applyFont="1" applyBorder="1" applyAlignment="1">
      <alignment vertical="center" wrapText="1"/>
    </xf>
    <xf numFmtId="0" fontId="30" fillId="0" borderId="30" xfId="0" applyFont="1" applyBorder="1" applyAlignment="1">
      <alignment horizontal="center" vertical="center" wrapText="1"/>
    </xf>
    <xf numFmtId="0" fontId="0" fillId="0" borderId="0" xfId="0" applyAlignment="1">
      <alignment horizontal="center"/>
    </xf>
    <xf numFmtId="0" fontId="11" fillId="0" borderId="30" xfId="0" applyFont="1" applyBorder="1" applyAlignment="1">
      <alignment horizontal="center" vertical="center" wrapText="1"/>
    </xf>
    <xf numFmtId="0" fontId="10" fillId="0" borderId="31" xfId="0" applyFont="1" applyBorder="1" applyAlignment="1" applyProtection="1">
      <alignment horizontal="center" vertical="center" wrapText="1"/>
      <protection locked="0"/>
    </xf>
    <xf numFmtId="0" fontId="30" fillId="0" borderId="26" xfId="0" applyFont="1" applyBorder="1" applyAlignment="1">
      <alignment horizontal="left" vertical="center" wrapText="1" indent="1"/>
    </xf>
    <xf numFmtId="0" fontId="89" fillId="15" borderId="26" xfId="0" applyFont="1" applyFill="1" applyBorder="1" applyAlignment="1">
      <alignment horizontal="center" vertical="center" wrapText="1"/>
    </xf>
    <xf numFmtId="0" fontId="90" fillId="0" borderId="30" xfId="0" applyFont="1" applyBorder="1" applyAlignment="1">
      <alignment horizontal="left" vertical="center" wrapText="1" indent="1"/>
    </xf>
    <xf numFmtId="0" fontId="90" fillId="0" borderId="26" xfId="0" applyFont="1" applyBorder="1" applyAlignment="1">
      <alignment horizontal="center" vertical="center" wrapText="1"/>
    </xf>
    <xf numFmtId="0" fontId="34" fillId="0" borderId="30" xfId="0" applyFont="1" applyBorder="1" applyAlignment="1">
      <alignment horizontal="left" vertical="center" wrapText="1" indent="3"/>
    </xf>
    <xf numFmtId="0" fontId="90" fillId="0" borderId="30" xfId="0" applyFont="1" applyBorder="1" applyAlignment="1">
      <alignment horizontal="center" vertical="center" wrapText="1"/>
    </xf>
    <xf numFmtId="0" fontId="34" fillId="0" borderId="26" xfId="0" applyFont="1" applyBorder="1" applyAlignment="1">
      <alignment horizontal="left" vertical="center" wrapText="1" indent="3"/>
    </xf>
    <xf numFmtId="0" fontId="34" fillId="0" borderId="54" xfId="0" applyFont="1" applyBorder="1" applyAlignment="1">
      <alignment horizontal="left" vertical="center" wrapText="1" indent="3"/>
    </xf>
    <xf numFmtId="0" fontId="90" fillId="0" borderId="55" xfId="0" applyFont="1" applyBorder="1" applyAlignment="1">
      <alignment horizontal="center" vertical="center" wrapText="1"/>
    </xf>
    <xf numFmtId="0" fontId="34" fillId="0" borderId="56" xfId="0" applyFont="1" applyBorder="1" applyAlignment="1">
      <alignment horizontal="left" vertical="center" wrapText="1" indent="4"/>
    </xf>
    <xf numFmtId="0" fontId="90" fillId="0" borderId="56" xfId="0" applyFont="1" applyBorder="1" applyAlignment="1">
      <alignment horizontal="center" vertical="center" wrapText="1"/>
    </xf>
    <xf numFmtId="0" fontId="90" fillId="0" borderId="31" xfId="0" applyFont="1" applyBorder="1" applyAlignment="1">
      <alignment horizontal="left" vertical="center" wrapText="1" indent="1"/>
    </xf>
    <xf numFmtId="0" fontId="90" fillId="0" borderId="51" xfId="0" applyFont="1" applyBorder="1" applyAlignment="1">
      <alignment horizontal="center" vertical="center" wrapText="1"/>
    </xf>
    <xf numFmtId="0" fontId="90" fillId="0" borderId="51" xfId="0" applyFont="1" applyBorder="1" applyAlignment="1" applyProtection="1">
      <alignment horizontal="center" vertical="center" wrapText="1"/>
      <protection locked="0"/>
    </xf>
    <xf numFmtId="0" fontId="90" fillId="0" borderId="31" xfId="0" applyFont="1" applyBorder="1" applyAlignment="1" applyProtection="1">
      <alignment horizontal="center" vertical="center" wrapText="1"/>
      <protection locked="0"/>
    </xf>
    <xf numFmtId="0" fontId="90" fillId="0" borderId="30" xfId="0" applyFont="1" applyBorder="1" applyAlignment="1">
      <alignment horizontal="left" indent="1"/>
    </xf>
    <xf numFmtId="0" fontId="91" fillId="0" borderId="30" xfId="0" applyFont="1" applyBorder="1" applyAlignment="1">
      <alignment horizontal="right" vertical="center" wrapText="1"/>
    </xf>
    <xf numFmtId="0" fontId="91" fillId="0" borderId="30" xfId="0" applyFont="1" applyBorder="1" applyAlignment="1">
      <alignment horizontal="center" vertical="center"/>
    </xf>
    <xf numFmtId="0" fontId="90" fillId="0" borderId="30" xfId="0" applyFont="1" applyBorder="1" applyAlignment="1">
      <alignment horizontal="center" vertical="center"/>
    </xf>
    <xf numFmtId="0" fontId="90" fillId="0" borderId="0" xfId="0" applyFont="1" applyAlignment="1">
      <alignment horizontal="left" indent="1"/>
    </xf>
    <xf numFmtId="0" fontId="90" fillId="0" borderId="0" xfId="0" applyFont="1"/>
    <xf numFmtId="0" fontId="90" fillId="0" borderId="0" xfId="0" applyFont="1" applyProtection="1">
      <protection locked="0"/>
    </xf>
    <xf numFmtId="0" fontId="92" fillId="15" borderId="30" xfId="0" applyFont="1" applyFill="1" applyBorder="1" applyAlignment="1">
      <alignment vertical="top" wrapText="1"/>
    </xf>
    <xf numFmtId="0" fontId="92" fillId="15" borderId="30" xfId="0" applyFont="1" applyFill="1" applyBorder="1" applyAlignment="1">
      <alignment horizontal="center" vertical="center" wrapText="1"/>
    </xf>
    <xf numFmtId="0" fontId="34" fillId="0" borderId="50" xfId="0" applyFont="1" applyBorder="1" applyAlignment="1">
      <alignment horizontal="left" vertical="center" wrapText="1" indent="1"/>
    </xf>
    <xf numFmtId="0" fontId="90" fillId="0" borderId="40" xfId="0" applyFont="1" applyBorder="1" applyAlignment="1">
      <alignment horizontal="center" vertical="center" wrapText="1"/>
    </xf>
    <xf numFmtId="0" fontId="94" fillId="0" borderId="30" xfId="0" applyFont="1" applyBorder="1"/>
    <xf numFmtId="0" fontId="95" fillId="0" borderId="26" xfId="0" applyFont="1" applyBorder="1" applyAlignment="1">
      <alignment vertical="center" wrapText="1"/>
    </xf>
    <xf numFmtId="0" fontId="96" fillId="0" borderId="30" xfId="0" applyFont="1" applyBorder="1" applyAlignment="1">
      <alignment vertical="center" wrapText="1"/>
    </xf>
    <xf numFmtId="0" fontId="97" fillId="0" borderId="30" xfId="0" applyFont="1" applyBorder="1" applyAlignment="1">
      <alignment horizontal="center" vertical="center" wrapText="1"/>
    </xf>
    <xf numFmtId="0" fontId="94" fillId="0" borderId="30" xfId="0" applyFont="1" applyBorder="1" applyAlignment="1">
      <alignment horizontal="center" vertical="center"/>
    </xf>
    <xf numFmtId="0" fontId="100" fillId="0" borderId="30" xfId="0" applyFont="1" applyBorder="1" applyAlignment="1">
      <alignment vertical="center" wrapText="1"/>
    </xf>
    <xf numFmtId="0" fontId="100" fillId="0" borderId="26" xfId="0" applyFont="1" applyBorder="1" applyAlignment="1">
      <alignment horizontal="center" vertical="center" wrapText="1"/>
    </xf>
    <xf numFmtId="0" fontId="100" fillId="0" borderId="30" xfId="0" applyFont="1" applyBorder="1" applyAlignment="1">
      <alignment horizontal="center" vertical="center" wrapText="1"/>
    </xf>
    <xf numFmtId="0" fontId="94" fillId="0" borderId="31" xfId="0" applyFont="1" applyBorder="1" applyAlignment="1">
      <alignment horizontal="left" vertical="center" wrapText="1"/>
    </xf>
    <xf numFmtId="0" fontId="94" fillId="0" borderId="31" xfId="0" applyFont="1" applyBorder="1" applyAlignment="1" applyProtection="1">
      <alignment horizontal="center" vertical="center"/>
      <protection locked="0"/>
    </xf>
    <xf numFmtId="0" fontId="100"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protection locked="0"/>
    </xf>
    <xf numFmtId="0" fontId="100" fillId="0" borderId="43" xfId="0" applyFont="1" applyBorder="1" applyAlignment="1">
      <alignment horizontal="left" vertical="center" wrapText="1"/>
    </xf>
    <xf numFmtId="0" fontId="100" fillId="0" borderId="43" xfId="0" applyFont="1" applyBorder="1" applyAlignment="1">
      <alignment horizontal="center" vertical="center" wrapText="1"/>
    </xf>
    <xf numFmtId="0" fontId="100" fillId="0" borderId="31" xfId="0" applyFont="1" applyBorder="1" applyAlignment="1">
      <alignment horizontal="left" vertical="top" wrapText="1"/>
    </xf>
    <xf numFmtId="0" fontId="100" fillId="0" borderId="31" xfId="0" applyFont="1" applyBorder="1" applyAlignment="1">
      <alignment horizontal="center" vertical="center" wrapText="1"/>
    </xf>
    <xf numFmtId="0" fontId="100" fillId="0" borderId="31" xfId="0" applyFont="1" applyBorder="1" applyAlignment="1" applyProtection="1">
      <alignment horizontal="center" vertical="center" wrapText="1"/>
      <protection locked="0"/>
    </xf>
    <xf numFmtId="0" fontId="94" fillId="0" borderId="30" xfId="0" applyFont="1" applyBorder="1" applyAlignment="1">
      <alignment horizontal="left" vertical="center" wrapText="1"/>
    </xf>
    <xf numFmtId="0" fontId="94" fillId="0" borderId="30" xfId="0" applyFont="1" applyBorder="1" applyAlignment="1">
      <alignment horizontal="left" vertical="top" wrapText="1" indent="1"/>
    </xf>
    <xf numFmtId="0" fontId="101" fillId="0" borderId="30" xfId="0" applyFont="1" applyBorder="1" applyAlignment="1">
      <alignment horizontal="right" vertical="center" wrapText="1"/>
    </xf>
    <xf numFmtId="0" fontId="101" fillId="0" borderId="30" xfId="0" applyFont="1" applyBorder="1" applyAlignment="1">
      <alignment horizontal="center" vertical="center"/>
    </xf>
    <xf numFmtId="0" fontId="10" fillId="0" borderId="7" xfId="0" applyFont="1" applyBorder="1" applyAlignment="1">
      <alignment vertical="center" wrapText="1"/>
    </xf>
    <xf numFmtId="0" fontId="86" fillId="15" borderId="0" xfId="0" applyFont="1" applyFill="1" applyAlignment="1">
      <alignment vertical="center"/>
    </xf>
    <xf numFmtId="0" fontId="4" fillId="15" borderId="0" xfId="0" applyFont="1" applyFill="1"/>
    <xf numFmtId="0" fontId="4" fillId="15" borderId="0" xfId="0" applyFont="1" applyFill="1" applyAlignment="1">
      <alignment horizontal="center"/>
    </xf>
    <xf numFmtId="0" fontId="4" fillId="15" borderId="13" xfId="0" applyFont="1" applyFill="1" applyBorder="1"/>
    <xf numFmtId="0" fontId="89" fillId="15" borderId="26" xfId="0" applyFont="1" applyFill="1" applyBorder="1" applyAlignment="1">
      <alignment horizontal="left" vertical="top" wrapText="1"/>
    </xf>
    <xf numFmtId="0" fontId="89" fillId="15" borderId="26" xfId="0" applyFont="1" applyFill="1" applyBorder="1" applyAlignment="1">
      <alignment horizontal="left" vertical="center" wrapText="1"/>
    </xf>
    <xf numFmtId="0" fontId="10" fillId="0" borderId="30" xfId="0" applyFont="1" applyBorder="1" applyAlignment="1">
      <alignment horizontal="left" vertical="center" wrapText="1" indent="1"/>
    </xf>
    <xf numFmtId="0" fontId="10" fillId="0" borderId="43" xfId="0" applyFont="1" applyBorder="1" applyAlignment="1">
      <alignment horizontal="left" vertical="center" wrapText="1" indent="1"/>
    </xf>
    <xf numFmtId="0" fontId="10" fillId="0" borderId="56" xfId="0" applyFont="1" applyBorder="1" applyAlignment="1">
      <alignment horizontal="left" vertical="center" wrapText="1" indent="1"/>
    </xf>
    <xf numFmtId="0" fontId="30" fillId="0" borderId="56" xfId="0" applyFont="1" applyBorder="1" applyAlignment="1">
      <alignment horizontal="left" vertical="center" wrapText="1" indent="1"/>
    </xf>
    <xf numFmtId="0" fontId="10" fillId="0" borderId="56" xfId="0" applyFont="1" applyBorder="1" applyAlignment="1">
      <alignment horizontal="center" vertical="center" wrapText="1"/>
    </xf>
    <xf numFmtId="0" fontId="10" fillId="0" borderId="56" xfId="0" applyFont="1" applyBorder="1" applyAlignment="1" applyProtection="1">
      <alignment horizontal="center" vertical="center" wrapText="1"/>
      <protection locked="0"/>
    </xf>
    <xf numFmtId="0" fontId="10" fillId="0" borderId="31" xfId="0" applyFont="1" applyBorder="1" applyAlignment="1">
      <alignment horizontal="left" vertical="center" wrapText="1" indent="1"/>
    </xf>
    <xf numFmtId="0" fontId="103" fillId="0" borderId="0" xfId="0" applyFont="1" applyAlignment="1">
      <alignment vertical="center"/>
    </xf>
    <xf numFmtId="0" fontId="104" fillId="15" borderId="30" xfId="0" applyFont="1" applyFill="1" applyBorder="1" applyAlignment="1">
      <alignment vertical="top" wrapText="1"/>
    </xf>
    <xf numFmtId="0" fontId="10" fillId="0" borderId="37" xfId="0" applyFont="1" applyBorder="1" applyAlignment="1">
      <alignment horizontal="left" vertical="center" wrapText="1" indent="1"/>
    </xf>
    <xf numFmtId="0" fontId="89" fillId="15" borderId="30" xfId="0" applyFont="1" applyFill="1" applyBorder="1" applyAlignment="1">
      <alignment vertical="top" wrapText="1"/>
    </xf>
    <xf numFmtId="0" fontId="89" fillId="15" borderId="52" xfId="0" applyFont="1" applyFill="1" applyBorder="1" applyAlignment="1">
      <alignment vertical="top" wrapText="1"/>
    </xf>
    <xf numFmtId="0" fontId="19" fillId="0" borderId="26" xfId="0" applyFont="1" applyBorder="1" applyAlignment="1">
      <alignment horizontal="center" vertical="center" wrapText="1"/>
    </xf>
    <xf numFmtId="0" fontId="19" fillId="0" borderId="26" xfId="0" applyFont="1" applyBorder="1" applyAlignment="1">
      <alignment horizontal="left" vertical="center" wrapText="1" indent="1"/>
    </xf>
    <xf numFmtId="0" fontId="19" fillId="0" borderId="30" xfId="0" applyFont="1" applyBorder="1" applyAlignment="1">
      <alignment horizontal="left" vertical="center" wrapText="1" indent="1"/>
    </xf>
    <xf numFmtId="0" fontId="19" fillId="0" borderId="30"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horizontal="left" vertical="center" wrapText="1" indent="1"/>
    </xf>
    <xf numFmtId="0" fontId="19" fillId="0" borderId="43" xfId="0" applyFont="1" applyBorder="1" applyAlignment="1">
      <alignment horizontal="left" vertical="center" wrapText="1" indent="1"/>
    </xf>
    <xf numFmtId="0" fontId="19" fillId="0" borderId="43" xfId="0" applyFont="1" applyBorder="1" applyAlignment="1">
      <alignment horizontal="center" vertical="center" wrapText="1"/>
    </xf>
    <xf numFmtId="0" fontId="19" fillId="0" borderId="31" xfId="0" applyFont="1" applyBorder="1" applyAlignment="1">
      <alignment horizontal="left" vertical="center" wrapText="1" indent="1"/>
    </xf>
    <xf numFmtId="0" fontId="19" fillId="0" borderId="37"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0" fillId="0" borderId="30" xfId="0" applyBorder="1" applyAlignment="1">
      <alignment horizontal="center" vertical="center" wrapText="1"/>
    </xf>
    <xf numFmtId="0" fontId="20" fillId="0" borderId="30" xfId="0" applyFont="1" applyBorder="1" applyAlignment="1">
      <alignment horizontal="center" vertical="center" wrapText="1"/>
    </xf>
    <xf numFmtId="0" fontId="0" fillId="0" borderId="0" xfId="0"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center" vertical="center" wrapText="1"/>
    </xf>
    <xf numFmtId="0" fontId="107" fillId="15" borderId="30" xfId="0" applyFont="1" applyFill="1" applyBorder="1" applyAlignment="1">
      <alignment horizontal="left" vertical="top" wrapText="1"/>
    </xf>
    <xf numFmtId="0" fontId="108" fillId="15" borderId="30" xfId="0" applyFont="1" applyFill="1" applyBorder="1" applyAlignment="1">
      <alignment horizontal="left" vertical="top" wrapText="1"/>
    </xf>
    <xf numFmtId="0" fontId="108" fillId="15" borderId="30" xfId="0" applyFont="1" applyFill="1" applyBorder="1" applyAlignment="1">
      <alignment horizontal="center" vertical="center" wrapText="1"/>
    </xf>
    <xf numFmtId="0" fontId="10" fillId="0" borderId="31" xfId="0" applyFont="1" applyBorder="1" applyAlignment="1">
      <alignment horizontal="left" vertical="center" wrapText="1" indent="2"/>
    </xf>
    <xf numFmtId="0" fontId="10" fillId="0" borderId="26" xfId="0" applyFont="1" applyBorder="1" applyAlignment="1">
      <alignment horizontal="left" vertical="center" wrapText="1" indent="1"/>
    </xf>
    <xf numFmtId="0" fontId="113" fillId="0" borderId="30" xfId="0" applyFont="1" applyBorder="1" applyAlignment="1" applyProtection="1">
      <alignment horizontal="center" vertical="center" wrapText="1"/>
      <protection locked="0"/>
    </xf>
    <xf numFmtId="0" fontId="10" fillId="0" borderId="58" xfId="0" applyFont="1" applyBorder="1" applyAlignment="1">
      <alignment horizontal="left" vertical="center" wrapText="1" indent="1"/>
    </xf>
    <xf numFmtId="0" fontId="10" fillId="0" borderId="43" xfId="0" applyFont="1" applyBorder="1" applyAlignment="1">
      <alignment horizontal="center" vertical="center" wrapText="1"/>
    </xf>
    <xf numFmtId="0" fontId="13" fillId="0" borderId="37" xfId="0" applyFont="1" applyBorder="1" applyAlignment="1">
      <alignment horizontal="left" vertical="center" wrapText="1" indent="1"/>
    </xf>
    <xf numFmtId="0" fontId="10" fillId="0" borderId="53" xfId="0" applyFont="1" applyBorder="1" applyAlignment="1">
      <alignment vertical="center" wrapText="1"/>
    </xf>
    <xf numFmtId="0" fontId="10" fillId="0" borderId="37" xfId="0" applyFont="1" applyBorder="1" applyAlignment="1">
      <alignment horizontal="center" vertical="center"/>
    </xf>
    <xf numFmtId="0" fontId="10" fillId="0" borderId="26" xfId="0" applyFont="1" applyBorder="1" applyAlignment="1">
      <alignment horizontal="center" vertical="center"/>
    </xf>
    <xf numFmtId="0" fontId="0" fillId="0" borderId="7" xfId="0" applyBorder="1"/>
    <xf numFmtId="0" fontId="111" fillId="16" borderId="30" xfId="0" applyFont="1" applyFill="1" applyBorder="1" applyAlignment="1">
      <alignment vertical="top" wrapText="1"/>
    </xf>
    <xf numFmtId="0" fontId="114" fillId="16" borderId="30" xfId="0" applyFont="1" applyFill="1" applyBorder="1" applyAlignment="1">
      <alignment vertical="top" wrapText="1"/>
    </xf>
    <xf numFmtId="0" fontId="114" fillId="16" borderId="30" xfId="0" applyFont="1" applyFill="1" applyBorder="1" applyAlignment="1">
      <alignment horizontal="center" vertical="center" wrapText="1"/>
    </xf>
    <xf numFmtId="0" fontId="29" fillId="0" borderId="30" xfId="0" applyFont="1" applyBorder="1" applyAlignment="1">
      <alignment horizontal="left" vertical="center" wrapText="1" indent="1"/>
    </xf>
    <xf numFmtId="0" fontId="29" fillId="0" borderId="37" xfId="0" applyFont="1" applyBorder="1" applyAlignment="1">
      <alignment horizontal="center" vertical="center" wrapText="1"/>
    </xf>
    <xf numFmtId="0" fontId="29" fillId="0" borderId="30"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26" xfId="0" applyFont="1" applyBorder="1" applyAlignment="1">
      <alignment horizontal="center" vertical="center" wrapText="1"/>
    </xf>
    <xf numFmtId="0" fontId="10" fillId="0" borderId="53" xfId="0" applyFont="1" applyBorder="1" applyAlignment="1">
      <alignment horizontal="left" vertical="center" wrapText="1" indent="1"/>
    </xf>
    <xf numFmtId="0" fontId="121" fillId="16" borderId="30" xfId="0" applyFont="1" applyFill="1" applyBorder="1" applyAlignment="1">
      <alignment vertical="top" wrapText="1"/>
    </xf>
    <xf numFmtId="0" fontId="122" fillId="16" borderId="30" xfId="0" applyFont="1" applyFill="1" applyBorder="1" applyAlignment="1">
      <alignment vertical="top" wrapText="1"/>
    </xf>
    <xf numFmtId="0" fontId="122" fillId="16" borderId="30" xfId="0" applyFont="1" applyFill="1" applyBorder="1" applyAlignment="1">
      <alignment horizontal="center" vertical="top" wrapText="1"/>
    </xf>
    <xf numFmtId="0" fontId="0" fillId="0" borderId="7" xfId="0" applyBorder="1" applyAlignment="1">
      <alignment horizontal="center"/>
    </xf>
    <xf numFmtId="0" fontId="124" fillId="0" borderId="0" xfId="0" applyFont="1" applyAlignment="1">
      <alignment vertical="center"/>
    </xf>
    <xf numFmtId="0" fontId="125" fillId="16" borderId="30" xfId="0" applyFont="1" applyFill="1" applyBorder="1" applyAlignment="1">
      <alignment vertical="top" wrapText="1"/>
    </xf>
    <xf numFmtId="0" fontId="122" fillId="16" borderId="30" xfId="0" applyFont="1" applyFill="1" applyBorder="1" applyAlignment="1">
      <alignment horizontal="center" vertical="center" wrapText="1"/>
    </xf>
    <xf numFmtId="0" fontId="30" fillId="0" borderId="7" xfId="0" applyFont="1" applyBorder="1" applyAlignment="1">
      <alignment horizontal="left" vertical="center" wrapText="1" indent="1"/>
    </xf>
    <xf numFmtId="0" fontId="11" fillId="0" borderId="0" xfId="0" applyFont="1" applyAlignment="1">
      <alignment horizontal="left" vertical="center" wrapText="1" indent="1"/>
    </xf>
    <xf numFmtId="0" fontId="10" fillId="0" borderId="36" xfId="0" applyFont="1" applyBorder="1" applyAlignment="1">
      <alignment horizontal="left" vertical="center" wrapText="1" indent="1"/>
    </xf>
    <xf numFmtId="0" fontId="126" fillId="16" borderId="30" xfId="0" applyFont="1" applyFill="1" applyBorder="1" applyAlignment="1">
      <alignment vertical="top" wrapText="1"/>
    </xf>
    <xf numFmtId="0" fontId="126" fillId="16" borderId="30" xfId="0" applyFont="1" applyFill="1" applyBorder="1" applyAlignment="1">
      <alignment horizontal="center" vertical="center" wrapText="1"/>
    </xf>
    <xf numFmtId="0" fontId="30" fillId="0" borderId="37" xfId="0" applyFont="1" applyBorder="1" applyAlignment="1" applyProtection="1">
      <alignment horizontal="center" vertical="center" wrapText="1"/>
      <protection locked="0"/>
    </xf>
    <xf numFmtId="0" fontId="10" fillId="0" borderId="30" xfId="0" applyFont="1" applyBorder="1" applyAlignment="1" applyProtection="1">
      <alignment vertical="center"/>
      <protection locked="0"/>
    </xf>
    <xf numFmtId="0" fontId="30" fillId="0" borderId="30" xfId="0" applyFont="1" applyBorder="1" applyAlignment="1" applyProtection="1">
      <alignment vertical="center"/>
      <protection locked="0"/>
    </xf>
    <xf numFmtId="0" fontId="20" fillId="0" borderId="30" xfId="0" applyFont="1" applyBorder="1" applyAlignment="1">
      <alignment horizontal="left" vertical="center" wrapText="1" indent="1"/>
    </xf>
    <xf numFmtId="0" fontId="19" fillId="0" borderId="0" xfId="0" applyFont="1" applyAlignment="1">
      <alignment horizontal="center"/>
    </xf>
    <xf numFmtId="0" fontId="9" fillId="0" borderId="40" xfId="0" applyFont="1" applyBorder="1" applyAlignment="1">
      <alignment horizontal="center" vertical="center"/>
    </xf>
    <xf numFmtId="0" fontId="9" fillId="0" borderId="52" xfId="0" applyFont="1" applyBorder="1" applyAlignment="1">
      <alignment horizontal="center" vertical="center" wrapText="1"/>
    </xf>
    <xf numFmtId="0" fontId="9" fillId="0" borderId="30" xfId="0" applyFont="1" applyBorder="1" applyAlignment="1">
      <alignment horizontal="center" vertical="center"/>
    </xf>
    <xf numFmtId="0" fontId="8" fillId="0" borderId="30" xfId="0" applyFont="1" applyBorder="1" applyAlignment="1">
      <alignment horizontal="center" vertical="center" wrapText="1"/>
    </xf>
    <xf numFmtId="0" fontId="86" fillId="11" borderId="0" xfId="0" applyFont="1" applyFill="1" applyAlignment="1">
      <alignment vertical="center"/>
    </xf>
    <xf numFmtId="0" fontId="60" fillId="11" borderId="0" xfId="0" applyFont="1" applyFill="1"/>
    <xf numFmtId="0" fontId="60" fillId="11" borderId="0" xfId="0" applyFont="1" applyFill="1" applyAlignment="1">
      <alignment horizontal="center"/>
    </xf>
    <xf numFmtId="0" fontId="60" fillId="11" borderId="13" xfId="0" applyFont="1" applyFill="1" applyBorder="1"/>
    <xf numFmtId="0" fontId="54" fillId="17" borderId="30" xfId="0" applyFont="1" applyFill="1" applyBorder="1" applyAlignment="1">
      <alignment vertical="center" wrapText="1"/>
    </xf>
    <xf numFmtId="0" fontId="54" fillId="17" borderId="30" xfId="0" applyFont="1" applyFill="1" applyBorder="1" applyAlignment="1">
      <alignment horizontal="center" vertical="center" wrapText="1"/>
    </xf>
    <xf numFmtId="0" fontId="133" fillId="17" borderId="30" xfId="0" applyFont="1" applyFill="1" applyBorder="1" applyAlignment="1">
      <alignment horizontal="center" vertical="center" wrapText="1"/>
    </xf>
    <xf numFmtId="0" fontId="135" fillId="17" borderId="30" xfId="0" applyFont="1" applyFill="1" applyBorder="1" applyAlignment="1">
      <alignment horizontal="center" vertical="center" wrapText="1"/>
    </xf>
    <xf numFmtId="0" fontId="90" fillId="0" borderId="60" xfId="0" applyFont="1" applyBorder="1" applyAlignment="1">
      <alignment horizontal="center" vertical="center" wrapText="1"/>
    </xf>
    <xf numFmtId="0" fontId="90" fillId="0" borderId="60" xfId="0" quotePrefix="1" applyFont="1" applyBorder="1" applyAlignment="1">
      <alignment horizontal="center" vertical="center" wrapText="1"/>
    </xf>
    <xf numFmtId="0" fontId="90" fillId="0" borderId="61" xfId="0" applyFont="1" applyBorder="1" applyAlignment="1">
      <alignment horizontal="center" vertical="center" wrapText="1"/>
    </xf>
    <xf numFmtId="0" fontId="90" fillId="0" borderId="62"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0" fillId="0" borderId="65" xfId="0" applyFont="1" applyBorder="1" applyAlignment="1">
      <alignment horizontal="center" vertical="center"/>
    </xf>
    <xf numFmtId="0" fontId="90" fillId="0" borderId="62" xfId="0" applyFont="1" applyBorder="1" applyAlignment="1">
      <alignment horizontal="center" vertical="center"/>
    </xf>
    <xf numFmtId="0" fontId="90" fillId="0" borderId="66" xfId="0" applyFont="1" applyBorder="1" applyAlignment="1">
      <alignment horizontal="center" vertical="center" wrapText="1"/>
    </xf>
    <xf numFmtId="0" fontId="90" fillId="0" borderId="67" xfId="0" applyFont="1" applyBorder="1" applyAlignment="1">
      <alignment horizontal="center" vertical="center"/>
    </xf>
    <xf numFmtId="0" fontId="90" fillId="0" borderId="31" xfId="0" applyFont="1" applyBorder="1" applyAlignment="1">
      <alignment horizontal="center" vertical="center"/>
    </xf>
    <xf numFmtId="49" fontId="8" fillId="0" borderId="0" xfId="0" applyNumberFormat="1" applyFont="1" applyAlignment="1">
      <alignment horizontal="left" wrapText="1" indent="1"/>
    </xf>
    <xf numFmtId="0" fontId="11" fillId="0" borderId="0" xfId="0" applyFont="1"/>
    <xf numFmtId="49" fontId="10" fillId="0" borderId="0" xfId="0" applyNumberFormat="1" applyFont="1" applyAlignment="1">
      <alignment horizontal="left" wrapText="1" indent="1"/>
    </xf>
    <xf numFmtId="49" fontId="91" fillId="0" borderId="30" xfId="0" applyNumberFormat="1" applyFont="1" applyBorder="1" applyAlignment="1">
      <alignment horizontal="left" vertical="center" wrapText="1" indent="1"/>
    </xf>
    <xf numFmtId="0" fontId="91" fillId="0" borderId="40" xfId="0" applyFont="1" applyBorder="1" applyAlignment="1" applyProtection="1">
      <alignment horizontal="center" vertical="center" wrapText="1"/>
      <protection locked="0"/>
    </xf>
    <xf numFmtId="49" fontId="90" fillId="0" borderId="30" xfId="0" applyNumberFormat="1" applyFont="1" applyBorder="1" applyAlignment="1">
      <alignment horizontal="left" vertical="center" wrapText="1" indent="1"/>
    </xf>
    <xf numFmtId="0" fontId="90" fillId="0" borderId="40" xfId="0" applyFont="1" applyBorder="1" applyAlignment="1" applyProtection="1">
      <alignment horizontal="center" vertical="center" wrapText="1"/>
      <protection locked="0"/>
    </xf>
    <xf numFmtId="0" fontId="91" fillId="0" borderId="30" xfId="0" applyFont="1" applyBorder="1" applyAlignment="1">
      <alignment horizontal="center" vertical="center" wrapText="1"/>
    </xf>
    <xf numFmtId="0" fontId="138" fillId="17" borderId="30" xfId="0" applyFont="1" applyFill="1" applyBorder="1" applyAlignment="1">
      <alignment horizontal="left" vertical="top" wrapText="1" indent="1"/>
    </xf>
    <xf numFmtId="49" fontId="138" fillId="17" borderId="30" xfId="0" applyNumberFormat="1" applyFont="1" applyFill="1" applyBorder="1" applyAlignment="1">
      <alignment horizontal="center" vertical="center" wrapText="1"/>
    </xf>
    <xf numFmtId="0" fontId="138" fillId="17" borderId="30" xfId="0" applyFont="1" applyFill="1" applyBorder="1" applyAlignment="1">
      <alignment horizontal="left" vertical="top" wrapText="1"/>
    </xf>
    <xf numFmtId="0" fontId="138" fillId="17" borderId="30" xfId="0" applyFont="1" applyFill="1" applyBorder="1" applyAlignment="1">
      <alignment horizontal="center" vertical="center" wrapText="1"/>
    </xf>
    <xf numFmtId="0" fontId="138" fillId="17" borderId="30" xfId="0" applyFont="1" applyFill="1" applyBorder="1" applyAlignment="1">
      <alignment horizontal="left" vertical="center" wrapText="1" indent="1"/>
    </xf>
    <xf numFmtId="49" fontId="138" fillId="17" borderId="30" xfId="0" applyNumberFormat="1" applyFont="1" applyFill="1" applyBorder="1" applyAlignment="1">
      <alignment horizontal="left" vertical="center" wrapText="1" indent="1"/>
    </xf>
    <xf numFmtId="49" fontId="91" fillId="17" borderId="30" xfId="0" applyNumberFormat="1" applyFont="1" applyFill="1" applyBorder="1" applyAlignment="1">
      <alignment horizontal="left" vertical="center" wrapText="1" indent="1"/>
    </xf>
    <xf numFmtId="0" fontId="91" fillId="17" borderId="30" xfId="0" applyFont="1" applyFill="1" applyBorder="1" applyAlignment="1">
      <alignment horizontal="center" vertical="center" wrapText="1"/>
    </xf>
    <xf numFmtId="0" fontId="91" fillId="17" borderId="40" xfId="0" applyFont="1" applyFill="1" applyBorder="1" applyAlignment="1" applyProtection="1">
      <alignment horizontal="center" vertical="center" wrapText="1"/>
      <protection locked="0"/>
    </xf>
    <xf numFmtId="10" fontId="91" fillId="17" borderId="30" xfId="0" applyNumberFormat="1" applyFont="1" applyFill="1" applyBorder="1" applyAlignment="1">
      <alignment horizontal="center" vertical="center" wrapText="1"/>
    </xf>
    <xf numFmtId="0" fontId="90" fillId="0" borderId="30" xfId="0" applyFont="1" applyBorder="1" applyAlignment="1" applyProtection="1">
      <alignment horizontal="center" vertical="center" wrapText="1"/>
      <protection locked="0"/>
    </xf>
    <xf numFmtId="0" fontId="140" fillId="0" borderId="0" xfId="0" applyFont="1" applyAlignment="1">
      <alignment vertical="center"/>
    </xf>
    <xf numFmtId="0" fontId="90" fillId="0" borderId="7" xfId="0" applyFont="1" applyBorder="1"/>
    <xf numFmtId="0" fontId="90" fillId="0" borderId="7" xfId="0" applyFont="1" applyBorder="1" applyAlignment="1">
      <alignment horizontal="center"/>
    </xf>
    <xf numFmtId="0" fontId="90" fillId="0" borderId="0" xfId="0" applyFont="1" applyAlignment="1">
      <alignment horizontal="center"/>
    </xf>
    <xf numFmtId="0" fontId="138" fillId="17" borderId="30" xfId="0" applyFont="1" applyFill="1" applyBorder="1" applyAlignment="1">
      <alignment vertical="top" wrapText="1"/>
    </xf>
    <xf numFmtId="0" fontId="10" fillId="0" borderId="31" xfId="0" applyFont="1" applyBorder="1" applyAlignment="1">
      <alignment horizontal="center" vertical="center"/>
    </xf>
    <xf numFmtId="0" fontId="143" fillId="17" borderId="30" xfId="0" applyFont="1" applyFill="1" applyBorder="1" applyAlignment="1">
      <alignment vertical="center" wrapText="1"/>
    </xf>
    <xf numFmtId="0" fontId="135" fillId="17" borderId="30" xfId="0" applyFont="1" applyFill="1" applyBorder="1" applyAlignment="1">
      <alignment vertical="center" wrapText="1"/>
    </xf>
    <xf numFmtId="0" fontId="145" fillId="17" borderId="30" xfId="0" applyFont="1" applyFill="1" applyBorder="1" applyAlignment="1">
      <alignment horizontal="center" vertical="center" wrapText="1"/>
    </xf>
    <xf numFmtId="0" fontId="50" fillId="0" borderId="31" xfId="2" applyFont="1" applyBorder="1" applyAlignment="1">
      <alignment vertical="center" wrapText="1"/>
    </xf>
    <xf numFmtId="0" fontId="30" fillId="0" borderId="0" xfId="0" applyFont="1" applyAlignment="1">
      <alignment vertical="center" wrapText="1"/>
    </xf>
    <xf numFmtId="0" fontId="148" fillId="0" borderId="0" xfId="0" applyFont="1" applyAlignment="1">
      <alignment vertical="center"/>
    </xf>
    <xf numFmtId="0" fontId="9" fillId="0" borderId="0" xfId="0" applyFont="1" applyAlignment="1">
      <alignment horizontal="center"/>
    </xf>
    <xf numFmtId="0" fontId="146" fillId="17" borderId="30" xfId="0" applyFont="1" applyFill="1" applyBorder="1" applyAlignment="1">
      <alignment vertical="top" wrapText="1"/>
    </xf>
    <xf numFmtId="0" fontId="54" fillId="17" borderId="30" xfId="0" applyFont="1" applyFill="1" applyBorder="1" applyAlignment="1">
      <alignment vertical="top" wrapText="1"/>
    </xf>
    <xf numFmtId="0" fontId="35" fillId="0" borderId="0" xfId="0" applyFont="1" applyAlignment="1">
      <alignment horizontal="left" vertical="center"/>
    </xf>
    <xf numFmtId="0" fontId="43" fillId="0" borderId="0" xfId="0" applyFont="1" applyAlignment="1">
      <alignment horizontal="left" vertical="center"/>
    </xf>
    <xf numFmtId="0" fontId="3" fillId="0" borderId="0" xfId="0" applyFont="1" applyAlignment="1">
      <alignment horizontal="left"/>
    </xf>
    <xf numFmtId="0" fontId="149" fillId="0" borderId="0" xfId="0" applyFont="1" applyAlignment="1">
      <alignment vertical="center"/>
    </xf>
    <xf numFmtId="0" fontId="0" fillId="5" borderId="0" xfId="0" applyFill="1"/>
    <xf numFmtId="0" fontId="9" fillId="0" borderId="70" xfId="0" applyFont="1" applyBorder="1" applyAlignment="1">
      <alignment horizontal="center" vertical="center"/>
    </xf>
    <xf numFmtId="49" fontId="22" fillId="0" borderId="28" xfId="0" applyNumberFormat="1" applyFont="1" applyBorder="1" applyAlignment="1">
      <alignment horizontal="left" vertical="center" wrapText="1" indent="1"/>
    </xf>
    <xf numFmtId="49" fontId="155" fillId="0" borderId="28" xfId="0" applyNumberFormat="1" applyFont="1" applyBorder="1" applyAlignment="1">
      <alignment horizontal="left" vertical="center" wrapText="1" indent="1"/>
    </xf>
    <xf numFmtId="0" fontId="9" fillId="0" borderId="71" xfId="0" applyFont="1" applyBorder="1" applyAlignment="1">
      <alignment horizontal="center" vertical="center"/>
    </xf>
    <xf numFmtId="49" fontId="156" fillId="0" borderId="0" xfId="0" applyNumberFormat="1" applyFont="1" applyAlignment="1">
      <alignment horizontal="left" vertical="center" wrapText="1" indent="1"/>
    </xf>
    <xf numFmtId="0" fontId="9" fillId="0" borderId="72" xfId="0" applyFont="1" applyBorder="1" applyAlignment="1">
      <alignment horizontal="center" vertical="center"/>
    </xf>
    <xf numFmtId="49" fontId="156" fillId="0" borderId="20" xfId="0" applyNumberFormat="1" applyFont="1" applyBorder="1" applyAlignment="1">
      <alignment horizontal="left" vertical="center" wrapText="1" indent="1"/>
    </xf>
    <xf numFmtId="0" fontId="9" fillId="0" borderId="74" xfId="0" applyFont="1" applyBorder="1" applyAlignment="1">
      <alignment horizontal="center" vertical="center"/>
    </xf>
    <xf numFmtId="49" fontId="22" fillId="0" borderId="75" xfId="0" applyNumberFormat="1" applyFont="1" applyBorder="1" applyAlignment="1">
      <alignment horizontal="left" vertical="center" wrapText="1" indent="1"/>
    </xf>
    <xf numFmtId="0" fontId="47" fillId="0" borderId="0" xfId="0" applyFont="1"/>
    <xf numFmtId="0" fontId="0" fillId="17" borderId="49" xfId="0" applyFill="1" applyBorder="1"/>
    <xf numFmtId="0" fontId="150" fillId="17" borderId="47" xfId="0" applyFont="1" applyFill="1" applyBorder="1" applyAlignment="1">
      <alignment vertical="center" wrapText="1"/>
    </xf>
    <xf numFmtId="0" fontId="151" fillId="17" borderId="47" xfId="0" applyFont="1" applyFill="1" applyBorder="1" applyAlignment="1">
      <alignment horizontal="center" vertical="center" wrapText="1"/>
    </xf>
    <xf numFmtId="0" fontId="151" fillId="17" borderId="68" xfId="0" applyFont="1" applyFill="1" applyBorder="1" applyAlignment="1">
      <alignment horizontal="center" vertical="center" wrapText="1"/>
    </xf>
    <xf numFmtId="0" fontId="8" fillId="17" borderId="69" xfId="0" applyFont="1" applyFill="1" applyBorder="1" applyAlignment="1">
      <alignment horizontal="center" vertical="center"/>
    </xf>
    <xf numFmtId="49" fontId="153" fillId="17" borderId="48" xfId="0" applyNumberFormat="1" applyFont="1" applyFill="1" applyBorder="1" applyAlignment="1">
      <alignment horizontal="left" vertical="center" wrapText="1" indent="1"/>
    </xf>
    <xf numFmtId="0" fontId="9" fillId="17" borderId="69" xfId="0" applyFont="1" applyFill="1" applyBorder="1" applyAlignment="1">
      <alignment horizontal="center" vertical="center"/>
    </xf>
    <xf numFmtId="49" fontId="157" fillId="17" borderId="73" xfId="0" applyNumberFormat="1" applyFont="1" applyFill="1" applyBorder="1" applyAlignment="1">
      <alignment horizontal="left" vertical="center" wrapText="1" indent="1"/>
    </xf>
    <xf numFmtId="0" fontId="152" fillId="17" borderId="49" xfId="0" applyFont="1" applyFill="1" applyBorder="1" applyAlignment="1">
      <alignment horizontal="center" vertical="center" textRotation="90" wrapText="1"/>
    </xf>
    <xf numFmtId="0" fontId="9" fillId="17" borderId="47" xfId="0" applyFont="1" applyFill="1" applyBorder="1" applyAlignment="1">
      <alignment horizontal="center" vertical="center"/>
    </xf>
    <xf numFmtId="0" fontId="29" fillId="0" borderId="66" xfId="0" applyFont="1" applyBorder="1" applyAlignment="1">
      <alignment vertical="center" wrapText="1"/>
    </xf>
    <xf numFmtId="0" fontId="10" fillId="0" borderId="7" xfId="0" applyFont="1" applyBorder="1"/>
    <xf numFmtId="0" fontId="161" fillId="17" borderId="30" xfId="0" applyFont="1" applyFill="1" applyBorder="1" applyAlignment="1">
      <alignment vertical="top" wrapText="1"/>
    </xf>
    <xf numFmtId="0" fontId="161" fillId="17" borderId="30" xfId="0" applyFont="1" applyFill="1" applyBorder="1" applyAlignment="1">
      <alignment vertical="center" wrapText="1"/>
    </xf>
    <xf numFmtId="0" fontId="161" fillId="17" borderId="40" xfId="0" applyFont="1" applyFill="1" applyBorder="1" applyAlignment="1">
      <alignment horizontal="center" vertical="center" wrapText="1"/>
    </xf>
    <xf numFmtId="0" fontId="161" fillId="17" borderId="30" xfId="0" applyFont="1" applyFill="1" applyBorder="1" applyAlignment="1">
      <alignment horizontal="center" vertical="center" wrapText="1"/>
    </xf>
    <xf numFmtId="0" fontId="40" fillId="0" borderId="0" xfId="0" applyFont="1" applyAlignment="1">
      <alignment vertical="center"/>
    </xf>
    <xf numFmtId="0" fontId="122" fillId="19" borderId="30" xfId="0" applyFont="1" applyFill="1" applyBorder="1" applyAlignment="1">
      <alignment vertical="top" wrapText="1"/>
    </xf>
    <xf numFmtId="0" fontId="69" fillId="19" borderId="30" xfId="0" applyFont="1" applyFill="1" applyBorder="1" applyAlignment="1">
      <alignment vertical="top" wrapText="1"/>
    </xf>
    <xf numFmtId="0" fontId="69" fillId="19" borderId="30" xfId="0" applyFont="1" applyFill="1" applyBorder="1" applyAlignment="1">
      <alignment horizontal="center" vertical="center" wrapText="1"/>
    </xf>
    <xf numFmtId="0" fontId="162" fillId="0" borderId="7" xfId="0" applyFont="1" applyBorder="1" applyAlignment="1">
      <alignment vertical="top" wrapText="1"/>
    </xf>
    <xf numFmtId="0" fontId="125" fillId="19" borderId="30" xfId="0" applyFont="1" applyFill="1" applyBorder="1" applyAlignment="1">
      <alignment vertical="top" wrapText="1"/>
    </xf>
    <xf numFmtId="0" fontId="10" fillId="0" borderId="76" xfId="0" applyFont="1" applyBorder="1" applyAlignment="1">
      <alignment horizontal="left" vertical="center" wrapText="1" indent="1"/>
    </xf>
    <xf numFmtId="0" fontId="10" fillId="0" borderId="77" xfId="0" applyFont="1" applyBorder="1" applyAlignment="1">
      <alignment horizontal="center" vertical="center"/>
    </xf>
    <xf numFmtId="0" fontId="10" fillId="0" borderId="76" xfId="0" applyFont="1" applyBorder="1" applyAlignment="1">
      <alignment horizontal="center" vertical="center" wrapText="1"/>
    </xf>
    <xf numFmtId="0" fontId="10" fillId="0" borderId="61" xfId="0" applyFont="1" applyBorder="1" applyAlignment="1">
      <alignment horizontal="left" vertical="center" wrapText="1" indent="1"/>
    </xf>
    <xf numFmtId="0" fontId="10" fillId="0" borderId="78" xfId="0" applyFont="1" applyBorder="1" applyAlignment="1">
      <alignment horizontal="center" vertical="center"/>
    </xf>
    <xf numFmtId="0" fontId="10" fillId="0" borderId="61" xfId="0" applyFont="1" applyBorder="1" applyAlignment="1">
      <alignment horizontal="center" vertical="center"/>
    </xf>
    <xf numFmtId="0" fontId="10" fillId="0" borderId="63" xfId="0" applyFont="1" applyBorder="1" applyAlignment="1">
      <alignment horizontal="left" vertical="center" wrapText="1" indent="1"/>
    </xf>
    <xf numFmtId="0" fontId="10" fillId="0" borderId="79" xfId="0" applyFont="1" applyBorder="1" applyAlignment="1">
      <alignment horizontal="center" vertical="center"/>
    </xf>
    <xf numFmtId="0" fontId="10" fillId="0" borderId="63" xfId="0" applyFont="1" applyBorder="1" applyAlignment="1">
      <alignment horizontal="center" vertical="center"/>
    </xf>
    <xf numFmtId="0" fontId="15" fillId="0" borderId="0" xfId="0" applyFont="1" applyAlignment="1">
      <alignment vertical="center"/>
    </xf>
    <xf numFmtId="0" fontId="69" fillId="19" borderId="26" xfId="0" applyFont="1" applyFill="1" applyBorder="1" applyAlignment="1">
      <alignment vertical="center" wrapText="1"/>
    </xf>
    <xf numFmtId="0" fontId="69" fillId="19" borderId="50" xfId="0" applyFont="1" applyFill="1" applyBorder="1" applyAlignment="1">
      <alignment vertical="center" wrapText="1"/>
    </xf>
    <xf numFmtId="0" fontId="69" fillId="19" borderId="30" xfId="0" applyFont="1" applyFill="1" applyBorder="1" applyAlignment="1">
      <alignment vertical="center" wrapText="1"/>
    </xf>
    <xf numFmtId="0" fontId="163" fillId="19" borderId="30" xfId="0" applyFont="1" applyFill="1" applyBorder="1" applyAlignment="1">
      <alignment vertical="center" wrapText="1"/>
    </xf>
    <xf numFmtId="0" fontId="69" fillId="19" borderId="41" xfId="0" applyFont="1" applyFill="1" applyBorder="1" applyAlignment="1">
      <alignment vertical="center" wrapText="1"/>
    </xf>
    <xf numFmtId="0" fontId="164" fillId="0" borderId="0" xfId="0" applyFont="1" applyAlignment="1">
      <alignment vertical="center"/>
    </xf>
    <xf numFmtId="0" fontId="36" fillId="0" borderId="7" xfId="0" applyFont="1" applyBorder="1"/>
    <xf numFmtId="0" fontId="36" fillId="0" borderId="0" xfId="0" applyFont="1"/>
    <xf numFmtId="0" fontId="80" fillId="20" borderId="30" xfId="0" applyFont="1" applyFill="1" applyBorder="1" applyAlignment="1">
      <alignment horizontal="left" vertical="top" wrapText="1"/>
    </xf>
    <xf numFmtId="0" fontId="69" fillId="20" borderId="30" xfId="0" applyFont="1" applyFill="1" applyBorder="1" applyAlignment="1">
      <alignment horizontal="left" vertical="top" wrapText="1"/>
    </xf>
    <xf numFmtId="0" fontId="69" fillId="20" borderId="30" xfId="0" applyFont="1" applyFill="1" applyBorder="1" applyAlignment="1">
      <alignment horizontal="center" vertical="center" wrapText="1"/>
    </xf>
    <xf numFmtId="0" fontId="50" fillId="0" borderId="31" xfId="2" quotePrefix="1" applyFont="1" applyBorder="1" applyAlignment="1">
      <alignment vertical="center"/>
    </xf>
    <xf numFmtId="0" fontId="50" fillId="0" borderId="26" xfId="2" applyFont="1" applyFill="1" applyBorder="1" applyAlignment="1" applyProtection="1">
      <alignment horizontal="left" vertical="center" wrapText="1"/>
      <protection locked="0"/>
    </xf>
    <xf numFmtId="0" fontId="50" fillId="0" borderId="37" xfId="2" applyFont="1" applyFill="1" applyBorder="1" applyAlignment="1">
      <alignment horizontal="left" vertical="center" wrapText="1"/>
    </xf>
    <xf numFmtId="0" fontId="48" fillId="0" borderId="36" xfId="0" applyFont="1" applyBorder="1" applyAlignment="1">
      <alignment horizontal="center" vertical="center" wrapText="1"/>
    </xf>
    <xf numFmtId="0" fontId="123" fillId="0" borderId="30" xfId="0" applyFont="1" applyBorder="1" applyAlignment="1">
      <alignment horizontal="center" vertical="center"/>
    </xf>
    <xf numFmtId="0" fontId="123" fillId="0" borderId="30" xfId="0" applyFont="1" applyBorder="1" applyAlignment="1">
      <alignment horizontal="left" vertical="center" wrapText="1"/>
    </xf>
    <xf numFmtId="0" fontId="123" fillId="0" borderId="36" xfId="0" applyFont="1" applyBorder="1" applyAlignment="1">
      <alignment horizontal="center" vertical="center" wrapText="1"/>
    </xf>
    <xf numFmtId="0" fontId="123" fillId="0" borderId="31" xfId="0" applyFont="1" applyBorder="1" applyAlignment="1">
      <alignment vertical="center" wrapText="1"/>
    </xf>
    <xf numFmtId="0" fontId="123" fillId="0" borderId="40" xfId="0" applyFont="1" applyBorder="1" applyAlignment="1">
      <alignment horizontal="center" vertical="center" wrapText="1"/>
    </xf>
    <xf numFmtId="0" fontId="123" fillId="0" borderId="30" xfId="0" applyFont="1" applyBorder="1" applyAlignment="1">
      <alignment vertical="center" wrapText="1"/>
    </xf>
    <xf numFmtId="0" fontId="166" fillId="0" borderId="36" xfId="0" applyFont="1" applyBorder="1" applyAlignment="1">
      <alignment horizontal="center" vertical="center" wrapText="1"/>
    </xf>
    <xf numFmtId="0" fontId="167" fillId="0" borderId="37" xfId="1" applyFont="1" applyFill="1" applyBorder="1" applyAlignment="1">
      <alignment horizontal="left" vertical="center" wrapText="1"/>
    </xf>
    <xf numFmtId="0" fontId="166" fillId="0" borderId="30" xfId="0" applyFont="1" applyBorder="1" applyAlignment="1">
      <alignment horizontal="center" vertical="center" wrapText="1"/>
    </xf>
    <xf numFmtId="0" fontId="166" fillId="0" borderId="30" xfId="0" applyFont="1" applyBorder="1" applyAlignment="1">
      <alignment vertical="center" wrapText="1"/>
    </xf>
    <xf numFmtId="0" fontId="166" fillId="0" borderId="40" xfId="0" applyFont="1" applyBorder="1" applyAlignment="1">
      <alignment horizontal="center" vertical="center" wrapText="1"/>
    </xf>
    <xf numFmtId="0" fontId="168" fillId="0" borderId="31" xfId="0" applyFont="1" applyBorder="1" applyAlignment="1">
      <alignment vertical="center" wrapText="1"/>
    </xf>
    <xf numFmtId="0" fontId="168" fillId="0" borderId="30" xfId="0" applyFont="1" applyBorder="1" applyAlignment="1">
      <alignment vertical="center" wrapText="1"/>
    </xf>
    <xf numFmtId="0" fontId="168" fillId="0" borderId="26" xfId="0" applyFont="1" applyBorder="1" applyAlignment="1">
      <alignment vertical="center" wrapText="1"/>
    </xf>
    <xf numFmtId="0" fontId="168" fillId="0" borderId="31" xfId="0" applyFont="1" applyBorder="1" applyAlignment="1">
      <alignment horizontal="center" vertical="center" wrapText="1"/>
    </xf>
    <xf numFmtId="0" fontId="168" fillId="0" borderId="30" xfId="0" applyFont="1" applyBorder="1" applyAlignment="1">
      <alignment horizontal="center" vertical="center" wrapText="1"/>
    </xf>
    <xf numFmtId="0" fontId="168" fillId="0" borderId="26" xfId="0" applyFont="1" applyBorder="1" applyAlignment="1">
      <alignment horizontal="center" vertical="center" wrapText="1"/>
    </xf>
    <xf numFmtId="0" fontId="34" fillId="0" borderId="30" xfId="0" applyFont="1" applyBorder="1" applyAlignment="1">
      <alignment horizontal="left" vertical="center" wrapText="1"/>
    </xf>
    <xf numFmtId="0" fontId="34" fillId="0" borderId="31" xfId="0" applyFont="1" applyBorder="1" applyAlignment="1">
      <alignment horizontal="left" vertical="center" wrapText="1"/>
    </xf>
    <xf numFmtId="0" fontId="0" fillId="16" borderId="30" xfId="0" applyFill="1" applyBorder="1"/>
    <xf numFmtId="0" fontId="86" fillId="0" borderId="0" xfId="0" applyFont="1" applyAlignment="1">
      <alignment vertical="center"/>
    </xf>
    <xf numFmtId="0" fontId="86" fillId="0" borderId="13" xfId="0" applyFont="1" applyBorder="1" applyAlignment="1">
      <alignment vertical="center"/>
    </xf>
    <xf numFmtId="0" fontId="9" fillId="0" borderId="0" xfId="0" applyFont="1" applyAlignment="1">
      <alignment vertical="center" wrapText="1"/>
    </xf>
    <xf numFmtId="0" fontId="30" fillId="0" borderId="30" xfId="0" applyFont="1" applyBorder="1" applyAlignment="1">
      <alignment horizontal="left" vertical="center" wrapText="1"/>
    </xf>
    <xf numFmtId="0" fontId="122" fillId="16" borderId="30" xfId="0" applyFont="1" applyFill="1" applyBorder="1" applyAlignment="1">
      <alignment horizontal="center" wrapText="1"/>
    </xf>
    <xf numFmtId="49" fontId="10" fillId="0" borderId="0" xfId="0" applyNumberFormat="1" applyFont="1" applyAlignment="1" applyProtection="1">
      <alignment vertical="top" wrapText="1"/>
      <protection locked="0"/>
    </xf>
    <xf numFmtId="0" fontId="86" fillId="6" borderId="52" xfId="0" applyFont="1" applyFill="1" applyBorder="1" applyAlignment="1">
      <alignment vertical="center"/>
    </xf>
    <xf numFmtId="0" fontId="86" fillId="6" borderId="28" xfId="0" applyFont="1" applyFill="1" applyBorder="1" applyAlignment="1">
      <alignment vertical="center"/>
    </xf>
    <xf numFmtId="0" fontId="86" fillId="6" borderId="40" xfId="0" applyFont="1" applyFill="1" applyBorder="1" applyAlignment="1">
      <alignment vertical="center"/>
    </xf>
    <xf numFmtId="0" fontId="10" fillId="0" borderId="30" xfId="0" applyFont="1" applyBorder="1" applyAlignment="1">
      <alignment vertical="center"/>
    </xf>
    <xf numFmtId="0" fontId="11" fillId="0" borderId="40" xfId="0" applyFont="1" applyBorder="1" applyAlignment="1">
      <alignment horizontal="center" vertical="center" wrapText="1"/>
    </xf>
    <xf numFmtId="0" fontId="10" fillId="0" borderId="31" xfId="0" applyFont="1" applyBorder="1" applyAlignment="1">
      <alignment vertical="center"/>
    </xf>
    <xf numFmtId="0" fontId="30" fillId="0" borderId="31" xfId="0" applyFont="1" applyBorder="1" applyAlignment="1">
      <alignment horizontal="left" vertical="center" wrapText="1"/>
    </xf>
    <xf numFmtId="0" fontId="34" fillId="0" borderId="30" xfId="0" applyFont="1" applyBorder="1" applyAlignment="1">
      <alignment horizontal="center" vertical="center" wrapText="1"/>
    </xf>
    <xf numFmtId="0" fontId="34" fillId="0" borderId="31" xfId="0" applyFont="1" applyBorder="1" applyAlignment="1">
      <alignment horizontal="center" vertical="center" wrapText="1"/>
    </xf>
    <xf numFmtId="0" fontId="160" fillId="16" borderId="30" xfId="0" applyFont="1" applyFill="1" applyBorder="1" applyAlignment="1">
      <alignment horizontal="left" vertical="center" wrapText="1" indent="1"/>
    </xf>
    <xf numFmtId="0" fontId="91" fillId="0" borderId="31" xfId="0" applyFont="1" applyBorder="1" applyAlignment="1">
      <alignment horizontal="center" vertical="center" wrapText="1"/>
    </xf>
    <xf numFmtId="0" fontId="11" fillId="0" borderId="52" xfId="0" applyFont="1" applyBorder="1" applyAlignment="1">
      <alignment horizontal="center" vertical="center" wrapText="1"/>
    </xf>
    <xf numFmtId="0" fontId="94" fillId="0" borderId="30" xfId="0" applyFont="1" applyBorder="1" applyAlignment="1">
      <alignment horizontal="left" vertical="center"/>
    </xf>
    <xf numFmtId="0" fontId="0" fillId="0" borderId="30" xfId="0" applyBorder="1"/>
    <xf numFmtId="0" fontId="19" fillId="0" borderId="0" xfId="0" applyFont="1" applyAlignment="1">
      <alignment horizontal="right"/>
    </xf>
    <xf numFmtId="0" fontId="8" fillId="0" borderId="0" xfId="0" applyFont="1"/>
    <xf numFmtId="0" fontId="8" fillId="13" borderId="0" xfId="0" applyFont="1" applyFill="1"/>
    <xf numFmtId="0" fontId="171" fillId="0" borderId="0" xfId="0" applyFont="1"/>
    <xf numFmtId="0" fontId="40" fillId="0" borderId="37" xfId="0" applyFont="1" applyBorder="1" applyAlignment="1">
      <alignment vertical="center" wrapText="1"/>
    </xf>
    <xf numFmtId="0" fontId="19" fillId="0" borderId="37" xfId="0" applyFont="1" applyBorder="1" applyAlignment="1">
      <alignment vertical="center" wrapText="1"/>
    </xf>
    <xf numFmtId="0" fontId="172" fillId="0" borderId="0" xfId="2" applyFont="1" applyAlignment="1">
      <alignment horizontal="left" indent="1"/>
    </xf>
    <xf numFmtId="0" fontId="86" fillId="15" borderId="52" xfId="0" applyFont="1" applyFill="1" applyBorder="1" applyAlignment="1">
      <alignment horizontal="left" vertical="center" indent="1"/>
    </xf>
    <xf numFmtId="0" fontId="61" fillId="15" borderId="28" xfId="0" applyFont="1" applyFill="1" applyBorder="1"/>
    <xf numFmtId="0" fontId="0" fillId="15" borderId="28" xfId="0" applyFill="1" applyBorder="1"/>
    <xf numFmtId="0" fontId="0" fillId="15" borderId="40" xfId="0" applyFill="1" applyBorder="1"/>
    <xf numFmtId="0" fontId="86" fillId="15" borderId="52" xfId="0" applyFont="1" applyFill="1" applyBorder="1" applyAlignment="1">
      <alignment vertical="center"/>
    </xf>
    <xf numFmtId="0" fontId="93" fillId="15" borderId="28" xfId="0" applyFont="1" applyFill="1" applyBorder="1" applyAlignment="1">
      <alignment vertical="center"/>
    </xf>
    <xf numFmtId="0" fontId="4" fillId="15" borderId="28" xfId="0" applyFont="1" applyFill="1" applyBorder="1"/>
    <xf numFmtId="0" fontId="4" fillId="15" borderId="28" xfId="0" applyFont="1" applyFill="1" applyBorder="1" applyAlignment="1">
      <alignment horizontal="center"/>
    </xf>
    <xf numFmtId="0" fontId="4" fillId="15" borderId="40" xfId="0" applyFont="1" applyFill="1" applyBorder="1"/>
    <xf numFmtId="0" fontId="10" fillId="0" borderId="0" xfId="0" applyFont="1" applyAlignment="1">
      <alignment horizontal="left" vertical="center" wrapText="1" indent="1"/>
    </xf>
    <xf numFmtId="0" fontId="60" fillId="6" borderId="28" xfId="0" applyFont="1" applyFill="1" applyBorder="1"/>
    <xf numFmtId="0" fontId="55" fillId="6" borderId="28" xfId="0" applyFont="1" applyFill="1" applyBorder="1" applyAlignment="1">
      <alignment horizontal="center"/>
    </xf>
    <xf numFmtId="0" fontId="60" fillId="6" borderId="40" xfId="0" applyFont="1" applyFill="1" applyBorder="1"/>
    <xf numFmtId="0" fontId="115" fillId="6" borderId="28" xfId="0" applyFont="1" applyFill="1" applyBorder="1"/>
    <xf numFmtId="0" fontId="59" fillId="6" borderId="28" xfId="0" applyFont="1" applyFill="1" applyBorder="1"/>
    <xf numFmtId="0" fontId="59" fillId="6" borderId="28" xfId="0" applyFont="1" applyFill="1" applyBorder="1" applyAlignment="1">
      <alignment horizontal="center"/>
    </xf>
    <xf numFmtId="0" fontId="59" fillId="6" borderId="40" xfId="0" applyFont="1" applyFill="1" applyBorder="1"/>
    <xf numFmtId="0" fontId="4" fillId="6" borderId="28" xfId="0" applyFont="1" applyFill="1" applyBorder="1"/>
    <xf numFmtId="0" fontId="4" fillId="6" borderId="28" xfId="0" applyFont="1" applyFill="1" applyBorder="1" applyAlignment="1">
      <alignment horizontal="center"/>
    </xf>
    <xf numFmtId="0" fontId="4" fillId="6" borderId="40" xfId="0" applyFont="1" applyFill="1" applyBorder="1"/>
    <xf numFmtId="0" fontId="62" fillId="6" borderId="28" xfId="0" applyFont="1" applyFill="1" applyBorder="1"/>
    <xf numFmtId="0" fontId="62" fillId="6" borderId="28" xfId="0" applyFont="1" applyFill="1" applyBorder="1" applyAlignment="1">
      <alignment horizontal="center"/>
    </xf>
    <xf numFmtId="0" fontId="62" fillId="6" borderId="40" xfId="0" applyFont="1" applyFill="1" applyBorder="1"/>
    <xf numFmtId="0" fontId="60" fillId="6" borderId="28" xfId="0" applyFont="1" applyFill="1" applyBorder="1" applyAlignment="1">
      <alignment horizontal="center"/>
    </xf>
    <xf numFmtId="0" fontId="48" fillId="0" borderId="40" xfId="0" applyFont="1" applyBorder="1" applyAlignment="1">
      <alignment horizontal="center" vertical="center" wrapText="1"/>
    </xf>
    <xf numFmtId="0" fontId="86" fillId="11" borderId="52" xfId="0" applyFont="1" applyFill="1" applyBorder="1" applyAlignment="1">
      <alignment vertical="center"/>
    </xf>
    <xf numFmtId="0" fontId="60" fillId="11" borderId="28" xfId="0" applyFont="1" applyFill="1" applyBorder="1"/>
    <xf numFmtId="0" fontId="60" fillId="11" borderId="28" xfId="0" applyFont="1" applyFill="1" applyBorder="1" applyAlignment="1">
      <alignment horizontal="center"/>
    </xf>
    <xf numFmtId="0" fontId="60" fillId="11" borderId="40" xfId="0" applyFont="1" applyFill="1" applyBorder="1"/>
    <xf numFmtId="49" fontId="4" fillId="11" borderId="28" xfId="0" applyNumberFormat="1" applyFont="1" applyFill="1" applyBorder="1" applyAlignment="1">
      <alignment horizontal="left" wrapText="1" indent="1"/>
    </xf>
    <xf numFmtId="0" fontId="4" fillId="11" borderId="28" xfId="0" applyFont="1" applyFill="1" applyBorder="1"/>
    <xf numFmtId="0" fontId="4" fillId="11" borderId="28" xfId="0" applyFont="1" applyFill="1" applyBorder="1" applyAlignment="1">
      <alignment horizontal="center"/>
    </xf>
    <xf numFmtId="0" fontId="4" fillId="11" borderId="40" xfId="0" applyFont="1" applyFill="1" applyBorder="1"/>
    <xf numFmtId="0" fontId="86" fillId="18" borderId="52" xfId="0" applyFont="1" applyFill="1" applyBorder="1" applyAlignment="1">
      <alignment vertical="center"/>
    </xf>
    <xf numFmtId="0" fontId="60" fillId="18" borderId="28" xfId="0" applyFont="1" applyFill="1" applyBorder="1"/>
    <xf numFmtId="0" fontId="60" fillId="18" borderId="28" xfId="0" applyFont="1" applyFill="1" applyBorder="1" applyAlignment="1">
      <alignment horizontal="center"/>
    </xf>
    <xf numFmtId="0" fontId="60" fillId="18" borderId="40" xfId="0" applyFont="1" applyFill="1" applyBorder="1"/>
    <xf numFmtId="0" fontId="105" fillId="0" borderId="31" xfId="0" applyFont="1" applyBorder="1" applyAlignment="1">
      <alignment horizontal="center" vertical="center" wrapText="1"/>
    </xf>
    <xf numFmtId="0" fontId="105" fillId="0" borderId="30" xfId="0" applyFont="1" applyBorder="1" applyAlignment="1">
      <alignment horizontal="center" vertical="center" wrapText="1"/>
    </xf>
    <xf numFmtId="0" fontId="169" fillId="0" borderId="38" xfId="1" applyFont="1" applyFill="1" applyBorder="1" applyAlignment="1" applyProtection="1">
      <alignment horizontal="center" vertical="center" wrapText="1"/>
    </xf>
    <xf numFmtId="0" fontId="105" fillId="0" borderId="33" xfId="0" applyFont="1" applyBorder="1" applyAlignment="1">
      <alignment horizontal="center" vertical="center" wrapText="1"/>
    </xf>
    <xf numFmtId="0" fontId="169" fillId="0" borderId="37" xfId="1" applyFont="1" applyFill="1" applyBorder="1" applyAlignment="1" applyProtection="1">
      <alignment horizontal="center" vertical="center" wrapText="1"/>
    </xf>
    <xf numFmtId="0" fontId="105" fillId="0" borderId="30" xfId="0" applyFont="1" applyBorder="1" applyAlignment="1">
      <alignment horizontal="center" vertical="center"/>
    </xf>
    <xf numFmtId="0" fontId="51" fillId="13" borderId="26" xfId="0" applyFont="1" applyFill="1" applyBorder="1" applyAlignment="1">
      <alignment horizontal="center" vertical="center" wrapText="1"/>
    </xf>
    <xf numFmtId="0" fontId="51" fillId="13" borderId="27" xfId="0" applyFont="1" applyFill="1" applyBorder="1" applyAlignment="1">
      <alignment horizontal="center" vertical="center" wrapText="1"/>
    </xf>
    <xf numFmtId="0" fontId="123" fillId="0" borderId="31" xfId="0" applyFont="1" applyBorder="1" applyAlignment="1">
      <alignment horizontal="center" vertical="center" wrapText="1"/>
    </xf>
    <xf numFmtId="0" fontId="123" fillId="0" borderId="32" xfId="0" applyFont="1" applyBorder="1" applyAlignment="1">
      <alignment horizontal="center" vertical="center" wrapText="1"/>
    </xf>
    <xf numFmtId="0" fontId="123" fillId="0" borderId="30" xfId="0" applyFont="1" applyBorder="1" applyAlignment="1">
      <alignment horizontal="center" vertical="center" wrapText="1"/>
    </xf>
    <xf numFmtId="0" fontId="123" fillId="0" borderId="33" xfId="0" applyFont="1" applyBorder="1" applyAlignment="1">
      <alignment horizontal="center" vertical="center" wrapText="1"/>
    </xf>
    <xf numFmtId="0" fontId="122" fillId="8" borderId="26" xfId="0" applyFont="1" applyFill="1" applyBorder="1" applyAlignment="1">
      <alignment horizontal="center" vertical="center" wrapText="1"/>
    </xf>
    <xf numFmtId="0" fontId="122" fillId="8" borderId="27" xfId="0" applyFont="1" applyFill="1" applyBorder="1" applyAlignment="1">
      <alignment horizontal="center" vertical="center" wrapText="1"/>
    </xf>
    <xf numFmtId="0" fontId="52" fillId="0" borderId="31" xfId="0" applyFont="1" applyBorder="1" applyAlignment="1">
      <alignment horizontal="center" vertical="center" wrapText="1"/>
    </xf>
    <xf numFmtId="0" fontId="52" fillId="0" borderId="32"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33" xfId="0" applyFont="1" applyBorder="1" applyAlignment="1">
      <alignment horizontal="center" vertical="center" wrapText="1"/>
    </xf>
    <xf numFmtId="0" fontId="54" fillId="7" borderId="26" xfId="0" applyFont="1" applyFill="1" applyBorder="1" applyAlignment="1">
      <alignment horizontal="center" vertical="center" wrapText="1"/>
    </xf>
    <xf numFmtId="0" fontId="54" fillId="7" borderId="27" xfId="0" applyFont="1" applyFill="1" applyBorder="1" applyAlignment="1">
      <alignment horizontal="center" vertical="center" wrapText="1"/>
    </xf>
    <xf numFmtId="0" fontId="48" fillId="0" borderId="31" xfId="0" applyFont="1" applyBorder="1" applyAlignment="1">
      <alignment horizontal="center" vertical="center" wrapText="1"/>
    </xf>
    <xf numFmtId="0" fontId="48" fillId="0" borderId="32" xfId="0" applyFont="1" applyBorder="1" applyAlignment="1">
      <alignment horizontal="center" vertical="center"/>
    </xf>
    <xf numFmtId="0" fontId="48" fillId="0" borderId="33" xfId="0" applyFont="1" applyBorder="1" applyAlignment="1">
      <alignment horizontal="center" vertical="center" wrapText="1"/>
    </xf>
    <xf numFmtId="0" fontId="69" fillId="12" borderId="43" xfId="0" applyFont="1" applyFill="1" applyBorder="1" applyAlignment="1">
      <alignment horizontal="center" vertical="center" wrapText="1"/>
    </xf>
    <xf numFmtId="0" fontId="69" fillId="12" borderId="44" xfId="0" applyFont="1" applyFill="1" applyBorder="1" applyAlignment="1">
      <alignment horizontal="center" vertical="center" wrapText="1"/>
    </xf>
    <xf numFmtId="0" fontId="11" fillId="0" borderId="45" xfId="0" applyFont="1" applyBorder="1" applyAlignment="1">
      <alignment horizontal="center" vertical="center" wrapText="1"/>
    </xf>
    <xf numFmtId="0" fontId="11" fillId="0" borderId="46" xfId="0" applyFont="1" applyBorder="1" applyAlignment="1">
      <alignment horizontal="center" vertical="center" wrapText="1"/>
    </xf>
    <xf numFmtId="0" fontId="29" fillId="0" borderId="0" xfId="0" applyFont="1"/>
    <xf numFmtId="0" fontId="171" fillId="0" borderId="0" xfId="0" applyFont="1" applyAlignment="1">
      <alignment horizontal="right"/>
    </xf>
    <xf numFmtId="0" fontId="10" fillId="13" borderId="0" xfId="0" applyFont="1" applyFill="1" applyProtection="1">
      <protection locked="0"/>
    </xf>
    <xf numFmtId="0" fontId="171" fillId="13" borderId="0" xfId="0" applyFont="1" applyFill="1" applyProtection="1">
      <protection locked="0"/>
    </xf>
    <xf numFmtId="0" fontId="9" fillId="0" borderId="0" xfId="0" applyFont="1" applyProtection="1">
      <protection locked="0"/>
    </xf>
    <xf numFmtId="49" fontId="10" fillId="0" borderId="0" xfId="0" applyNumberFormat="1" applyFont="1" applyAlignment="1">
      <alignment horizontal="left" vertical="center" wrapText="1" indent="5"/>
    </xf>
    <xf numFmtId="49" fontId="19" fillId="0" borderId="0" xfId="0" applyNumberFormat="1" applyFont="1" applyAlignment="1">
      <alignment horizontal="left" vertical="center" wrapText="1" indent="1"/>
    </xf>
    <xf numFmtId="0" fontId="19" fillId="0" borderId="0" xfId="0" applyFont="1" applyAlignment="1">
      <alignment horizontal="left" vertical="center" wrapText="1" indent="1"/>
    </xf>
    <xf numFmtId="49" fontId="19" fillId="0" borderId="0" xfId="0" applyNumberFormat="1" applyFont="1" applyAlignment="1">
      <alignment horizontal="left" vertical="center" wrapText="1" indent="3"/>
    </xf>
    <xf numFmtId="49" fontId="18"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0" fontId="28" fillId="2" borderId="4" xfId="1" applyFont="1" applyBorder="1" applyAlignment="1">
      <alignment vertical="center" wrapText="1"/>
    </xf>
    <xf numFmtId="0" fontId="28" fillId="2" borderId="0" xfId="1" applyFont="1" applyBorder="1" applyAlignment="1">
      <alignment vertical="center" wrapText="1"/>
    </xf>
    <xf numFmtId="0" fontId="57" fillId="0" borderId="30" xfId="0" applyFont="1" applyBorder="1" applyAlignment="1">
      <alignment horizontal="left" vertical="center" wrapText="1" indent="1"/>
    </xf>
    <xf numFmtId="0" fontId="34" fillId="0" borderId="30" xfId="0" applyFont="1" applyBorder="1" applyAlignment="1">
      <alignment horizontal="left" vertical="center" wrapText="1" indent="1"/>
    </xf>
    <xf numFmtId="0" fontId="63" fillId="8" borderId="19" xfId="0" applyFont="1" applyFill="1" applyBorder="1" applyAlignment="1">
      <alignment horizontal="center" vertical="center" wrapText="1"/>
    </xf>
    <xf numFmtId="0" fontId="63" fillId="8" borderId="20" xfId="0" applyFont="1" applyFill="1" applyBorder="1" applyAlignment="1">
      <alignment horizontal="center" vertical="center" wrapText="1"/>
    </xf>
    <xf numFmtId="0" fontId="63" fillId="8" borderId="21" xfId="0" applyFont="1" applyFill="1" applyBorder="1" applyAlignment="1">
      <alignment horizontal="center" vertical="center" wrapText="1"/>
    </xf>
    <xf numFmtId="0" fontId="165" fillId="8" borderId="16" xfId="0" applyFont="1" applyFill="1" applyBorder="1" applyAlignment="1">
      <alignment horizontal="center" vertical="top" wrapText="1"/>
    </xf>
    <xf numFmtId="0" fontId="165" fillId="8" borderId="17" xfId="0" applyFont="1" applyFill="1" applyBorder="1" applyAlignment="1">
      <alignment horizontal="center" vertical="top" wrapText="1"/>
    </xf>
    <xf numFmtId="0" fontId="165" fillId="8" borderId="18" xfId="0" applyFont="1" applyFill="1" applyBorder="1" applyAlignment="1">
      <alignment horizontal="center" vertical="top" wrapText="1"/>
    </xf>
    <xf numFmtId="0" fontId="31" fillId="9" borderId="0" xfId="1" applyFont="1" applyFill="1" applyBorder="1" applyAlignment="1" applyProtection="1">
      <alignment horizontal="left" vertical="top" wrapText="1"/>
      <protection locked="0"/>
    </xf>
    <xf numFmtId="0" fontId="31" fillId="11" borderId="13" xfId="1" applyFont="1" applyFill="1" applyBorder="1" applyAlignment="1">
      <alignment horizontal="left" vertical="top" wrapText="1"/>
    </xf>
    <xf numFmtId="0" fontId="11" fillId="0" borderId="0" xfId="0" applyFont="1" applyAlignment="1">
      <alignment horizontal="right" vertical="top" wrapText="1"/>
    </xf>
    <xf numFmtId="0" fontId="30" fillId="0" borderId="30" xfId="0" applyFont="1" applyBorder="1" applyAlignment="1">
      <alignment horizontal="left" vertical="center" wrapText="1" indent="1"/>
    </xf>
    <xf numFmtId="0" fontId="30" fillId="0" borderId="31" xfId="0" applyFont="1" applyBorder="1" applyAlignment="1">
      <alignment horizontal="left" vertical="center" wrapText="1" indent="1"/>
    </xf>
    <xf numFmtId="49" fontId="78" fillId="0" borderId="52" xfId="0" applyNumberFormat="1" applyFont="1" applyBorder="1" applyAlignment="1" applyProtection="1">
      <alignment horizontal="left" vertical="top" wrapText="1" indent="1"/>
      <protection locked="0"/>
    </xf>
    <xf numFmtId="49" fontId="78" fillId="0" borderId="28" xfId="0" applyNumberFormat="1" applyFont="1" applyBorder="1" applyAlignment="1" applyProtection="1">
      <alignment horizontal="left" vertical="top" wrapText="1" indent="1"/>
      <protection locked="0"/>
    </xf>
    <xf numFmtId="49" fontId="78" fillId="0" borderId="40" xfId="0" applyNumberFormat="1" applyFont="1" applyBorder="1" applyAlignment="1" applyProtection="1">
      <alignment horizontal="left" vertical="top" wrapText="1" indent="1"/>
      <protection locked="0"/>
    </xf>
    <xf numFmtId="49" fontId="85" fillId="0" borderId="52" xfId="0" applyNumberFormat="1" applyFont="1" applyBorder="1" applyAlignment="1" applyProtection="1">
      <alignment vertical="top"/>
      <protection locked="0"/>
    </xf>
    <xf numFmtId="49" fontId="85" fillId="0" borderId="28" xfId="0" applyNumberFormat="1" applyFont="1" applyBorder="1" applyAlignment="1" applyProtection="1">
      <alignment vertical="top"/>
      <protection locked="0"/>
    </xf>
    <xf numFmtId="49" fontId="85" fillId="0" borderId="40" xfId="0" applyNumberFormat="1" applyFont="1" applyBorder="1" applyAlignment="1" applyProtection="1">
      <alignment vertical="top"/>
      <protection locked="0"/>
    </xf>
    <xf numFmtId="0" fontId="10" fillId="0" borderId="52" xfId="0" applyFont="1" applyBorder="1" applyAlignment="1">
      <alignment horizontal="left" vertical="center" wrapText="1" indent="1"/>
    </xf>
    <xf numFmtId="0" fontId="10" fillId="0" borderId="28" xfId="0" applyFont="1" applyBorder="1" applyAlignment="1">
      <alignment horizontal="left" vertical="center" wrapText="1" indent="1"/>
    </xf>
    <xf numFmtId="0" fontId="10" fillId="0" borderId="40" xfId="0" applyFont="1" applyBorder="1" applyAlignment="1">
      <alignment horizontal="left" vertical="center" wrapText="1" indent="1"/>
    </xf>
    <xf numFmtId="0" fontId="71" fillId="14" borderId="52" xfId="0" applyFont="1" applyFill="1" applyBorder="1" applyAlignment="1">
      <alignment horizontal="left" vertical="center" wrapText="1" indent="1"/>
    </xf>
    <xf numFmtId="0" fontId="71" fillId="14" borderId="40" xfId="0" applyFont="1" applyFill="1" applyBorder="1" applyAlignment="1">
      <alignment horizontal="left" vertical="center" wrapText="1" indent="1"/>
    </xf>
    <xf numFmtId="0" fontId="83" fillId="0" borderId="30" xfId="0" applyFont="1" applyBorder="1" applyAlignment="1">
      <alignment horizontal="left" vertical="center" wrapText="1" indent="1"/>
    </xf>
    <xf numFmtId="0" fontId="83" fillId="0" borderId="52" xfId="0" applyFont="1" applyBorder="1" applyAlignment="1">
      <alignment horizontal="left" vertical="center" wrapText="1" indent="1"/>
    </xf>
    <xf numFmtId="0" fontId="83" fillId="0" borderId="40" xfId="0" applyFont="1" applyBorder="1" applyAlignment="1">
      <alignment horizontal="left" vertical="center" wrapText="1" indent="1"/>
    </xf>
    <xf numFmtId="0" fontId="11" fillId="0" borderId="52" xfId="0" applyFont="1" applyBorder="1" applyAlignment="1">
      <alignment horizontal="left" vertical="center" wrapText="1" indent="1"/>
    </xf>
    <xf numFmtId="0" fontId="0" fillId="0" borderId="28" xfId="0" applyBorder="1" applyAlignment="1">
      <alignment horizontal="left" vertical="center" wrapText="1" indent="1"/>
    </xf>
    <xf numFmtId="0" fontId="0" fillId="0" borderId="40" xfId="0" applyBorder="1" applyAlignment="1">
      <alignment horizontal="left" vertical="center" wrapText="1" indent="1"/>
    </xf>
    <xf numFmtId="49" fontId="48" fillId="0" borderId="52" xfId="0" applyNumberFormat="1" applyFont="1" applyBorder="1" applyAlignment="1" applyProtection="1">
      <alignment vertical="top" wrapText="1"/>
      <protection locked="0"/>
    </xf>
    <xf numFmtId="49" fontId="48" fillId="0" borderId="28" xfId="0" applyNumberFormat="1" applyFont="1" applyBorder="1" applyAlignment="1" applyProtection="1">
      <alignment vertical="top" wrapText="1"/>
      <protection locked="0"/>
    </xf>
    <xf numFmtId="49" fontId="48" fillId="0" borderId="40" xfId="0" applyNumberFormat="1" applyFont="1" applyBorder="1" applyAlignment="1" applyProtection="1">
      <alignment vertical="top" wrapText="1"/>
      <protection locked="0"/>
    </xf>
    <xf numFmtId="0" fontId="8" fillId="0" borderId="52" xfId="0" applyFont="1" applyBorder="1" applyAlignment="1">
      <alignment horizontal="left" vertical="center" wrapText="1"/>
    </xf>
    <xf numFmtId="0" fontId="10" fillId="0" borderId="28" xfId="0" applyFont="1" applyBorder="1" applyAlignment="1">
      <alignment horizontal="left" vertical="center" wrapText="1"/>
    </xf>
    <xf numFmtId="0" fontId="10" fillId="0" borderId="40" xfId="0" applyFont="1" applyBorder="1" applyAlignment="1">
      <alignment horizontal="left" vertical="center" wrapText="1"/>
    </xf>
    <xf numFmtId="49" fontId="85" fillId="0" borderId="52" xfId="0" applyNumberFormat="1" applyFont="1" applyBorder="1" applyAlignment="1" applyProtection="1">
      <alignment vertical="top" wrapText="1"/>
      <protection locked="0"/>
    </xf>
    <xf numFmtId="49" fontId="85" fillId="0" borderId="28" xfId="0" applyNumberFormat="1" applyFont="1" applyBorder="1" applyAlignment="1" applyProtection="1">
      <alignment vertical="top" wrapText="1"/>
      <protection locked="0"/>
    </xf>
    <xf numFmtId="49" fontId="85" fillId="0" borderId="40" xfId="0" applyNumberFormat="1" applyFont="1" applyBorder="1" applyAlignment="1" applyProtection="1">
      <alignment vertical="top" wrapText="1"/>
      <protection locked="0"/>
    </xf>
    <xf numFmtId="0" fontId="65" fillId="0" borderId="0" xfId="2" applyFont="1" applyAlignment="1">
      <alignment horizontal="left"/>
    </xf>
    <xf numFmtId="0" fontId="9" fillId="0" borderId="52" xfId="0" applyFont="1" applyBorder="1" applyAlignment="1">
      <alignment horizontal="left" vertical="center" wrapText="1" indent="2"/>
    </xf>
    <xf numFmtId="0" fontId="0" fillId="0" borderId="28" xfId="0" applyBorder="1" applyAlignment="1">
      <alignment horizontal="left" vertical="center" indent="2"/>
    </xf>
    <xf numFmtId="0" fontId="0" fillId="0" borderId="40" xfId="0" applyBorder="1" applyAlignment="1">
      <alignment horizontal="left" vertical="center" indent="2"/>
    </xf>
    <xf numFmtId="49" fontId="9" fillId="0" borderId="52" xfId="0" applyNumberFormat="1" applyFont="1" applyBorder="1" applyAlignment="1" applyProtection="1">
      <alignment horizontal="left" vertical="top" wrapText="1"/>
      <protection locked="0"/>
    </xf>
    <xf numFmtId="49" fontId="9" fillId="0" borderId="28" xfId="0" applyNumberFormat="1" applyFont="1" applyBorder="1" applyAlignment="1" applyProtection="1">
      <alignment horizontal="left" vertical="top" wrapText="1"/>
      <protection locked="0"/>
    </xf>
    <xf numFmtId="49" fontId="9" fillId="0" borderId="40" xfId="0" applyNumberFormat="1" applyFont="1" applyBorder="1" applyAlignment="1" applyProtection="1">
      <alignment horizontal="left" vertical="top" wrapText="1"/>
      <protection locked="0"/>
    </xf>
    <xf numFmtId="0" fontId="11" fillId="0" borderId="48" xfId="0" applyFont="1" applyBorder="1" applyAlignment="1">
      <alignment horizontal="left" vertical="top" wrapText="1" indent="1"/>
    </xf>
    <xf numFmtId="0" fontId="0" fillId="0" borderId="48" xfId="0" applyBorder="1" applyAlignment="1">
      <alignment horizontal="left" vertical="top" wrapText="1" indent="1"/>
    </xf>
    <xf numFmtId="0" fontId="0" fillId="0" borderId="36" xfId="0" applyBorder="1" applyAlignment="1">
      <alignment horizontal="left" vertical="top" wrapText="1" indent="1"/>
    </xf>
    <xf numFmtId="0" fontId="10" fillId="0" borderId="2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1" xfId="0" applyFont="1" applyBorder="1" applyAlignment="1">
      <alignment horizontal="center" vertical="center" wrapText="1"/>
    </xf>
    <xf numFmtId="0" fontId="30" fillId="0" borderId="50" xfId="0" applyFont="1" applyBorder="1" applyAlignment="1">
      <alignment horizontal="left" vertical="center" wrapText="1" indent="1"/>
    </xf>
    <xf numFmtId="0" fontId="30" fillId="0" borderId="53" xfId="0" applyFont="1" applyBorder="1" applyAlignment="1">
      <alignment horizontal="left" vertical="center" wrapText="1" indent="1"/>
    </xf>
    <xf numFmtId="0" fontId="30" fillId="0" borderId="51" xfId="0" applyFont="1" applyBorder="1" applyAlignment="1">
      <alignment horizontal="left" vertical="center" wrapText="1" indent="1"/>
    </xf>
    <xf numFmtId="0" fontId="10" fillId="0" borderId="50"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7"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48" xfId="0" applyFont="1" applyBorder="1" applyAlignment="1" applyProtection="1">
      <alignment horizontal="center" vertical="center" wrapText="1"/>
      <protection locked="0"/>
    </xf>
    <xf numFmtId="0" fontId="10" fillId="0" borderId="41" xfId="0"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10" fillId="0" borderId="36" xfId="0" applyFont="1" applyBorder="1" applyAlignment="1" applyProtection="1">
      <alignment horizontal="center" vertical="center" wrapText="1"/>
      <protection locked="0"/>
    </xf>
    <xf numFmtId="0" fontId="90" fillId="0" borderId="30" xfId="0" applyFont="1" applyBorder="1" applyAlignment="1">
      <alignment horizontal="left" vertical="center" wrapText="1" indent="1"/>
    </xf>
    <xf numFmtId="0" fontId="90" fillId="0" borderId="43" xfId="0" applyFont="1" applyBorder="1" applyAlignment="1">
      <alignment horizontal="left" vertical="center" wrapText="1" indent="1"/>
    </xf>
    <xf numFmtId="0" fontId="34" fillId="0" borderId="26" xfId="0" applyFont="1" applyBorder="1" applyAlignment="1" applyProtection="1">
      <alignment horizontal="center" vertical="center" wrapText="1"/>
      <protection locked="0"/>
    </xf>
    <xf numFmtId="0" fontId="34" fillId="0" borderId="37" xfId="0" applyFont="1" applyBorder="1" applyAlignment="1" applyProtection="1">
      <alignment horizontal="center" vertical="center" wrapText="1"/>
      <protection locked="0"/>
    </xf>
    <xf numFmtId="0" fontId="34" fillId="0" borderId="56" xfId="0" applyFont="1" applyBorder="1" applyAlignment="1" applyProtection="1">
      <alignment horizontal="center" vertical="center" wrapText="1"/>
      <protection locked="0"/>
    </xf>
    <xf numFmtId="0" fontId="90" fillId="0" borderId="26" xfId="0" applyFont="1" applyBorder="1" applyAlignment="1" applyProtection="1">
      <alignment horizontal="center" vertical="center" wrapText="1"/>
      <protection locked="0"/>
    </xf>
    <xf numFmtId="0" fontId="90" fillId="0" borderId="37" xfId="0" applyFont="1" applyBorder="1" applyAlignment="1" applyProtection="1">
      <alignment horizontal="center" vertical="center" wrapText="1"/>
      <protection locked="0"/>
    </xf>
    <xf numFmtId="0" fontId="90" fillId="0" borderId="56" xfId="0" applyFont="1" applyBorder="1" applyAlignment="1" applyProtection="1">
      <alignment horizontal="center" vertical="center" wrapText="1"/>
      <protection locked="0"/>
    </xf>
    <xf numFmtId="49" fontId="90" fillId="0" borderId="52" xfId="0" applyNumberFormat="1" applyFont="1" applyBorder="1" applyAlignment="1" applyProtection="1">
      <alignment horizontal="left" vertical="top" wrapText="1"/>
      <protection locked="0"/>
    </xf>
    <xf numFmtId="49" fontId="90" fillId="0" borderId="28" xfId="0" applyNumberFormat="1" applyFont="1" applyBorder="1" applyAlignment="1" applyProtection="1">
      <alignment horizontal="left" vertical="top" wrapText="1"/>
      <protection locked="0"/>
    </xf>
    <xf numFmtId="49" fontId="90" fillId="0" borderId="40" xfId="0" applyNumberFormat="1" applyFont="1" applyBorder="1" applyAlignment="1" applyProtection="1">
      <alignment horizontal="left" vertical="top" wrapText="1"/>
      <protection locked="0"/>
    </xf>
    <xf numFmtId="0" fontId="40" fillId="0" borderId="48" xfId="0" applyFont="1" applyBorder="1" applyAlignment="1">
      <alignment horizontal="left" vertical="center" wrapText="1" indent="1"/>
    </xf>
    <xf numFmtId="0" fontId="30" fillId="0" borderId="48" xfId="0" applyFont="1" applyBorder="1" applyAlignment="1">
      <alignment horizontal="left" vertical="center" wrapText="1" indent="1"/>
    </xf>
    <xf numFmtId="0" fontId="30" fillId="0" borderId="36" xfId="0" applyFont="1" applyBorder="1" applyAlignment="1">
      <alignment horizontal="left" vertical="center" wrapText="1" indent="1"/>
    </xf>
    <xf numFmtId="0" fontId="89" fillId="15" borderId="52" xfId="0" applyFont="1" applyFill="1" applyBorder="1" applyAlignment="1">
      <alignment horizontal="center" vertical="center" wrapText="1"/>
    </xf>
    <xf numFmtId="0" fontId="89" fillId="15" borderId="28" xfId="0" applyFont="1" applyFill="1" applyBorder="1" applyAlignment="1">
      <alignment horizontal="center" vertical="center" wrapText="1"/>
    </xf>
    <xf numFmtId="0" fontId="94" fillId="0" borderId="37" xfId="0" applyFont="1" applyBorder="1" applyAlignment="1">
      <alignment horizontal="left" vertical="center" wrapText="1"/>
    </xf>
    <xf numFmtId="0" fontId="94" fillId="0" borderId="31" xfId="0" applyFont="1" applyBorder="1" applyAlignment="1">
      <alignment horizontal="left" vertical="center" wrapText="1"/>
    </xf>
    <xf numFmtId="0" fontId="100" fillId="0" borderId="26"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26" xfId="0" applyFont="1" applyBorder="1" applyAlignment="1" applyProtection="1">
      <alignment horizontal="center" vertical="center"/>
      <protection locked="0"/>
    </xf>
    <xf numFmtId="0" fontId="94" fillId="0" borderId="37" xfId="0" applyFont="1" applyBorder="1" applyAlignment="1" applyProtection="1">
      <alignment horizontal="center" vertical="center"/>
      <protection locked="0"/>
    </xf>
    <xf numFmtId="0" fontId="94" fillId="0" borderId="31" xfId="0" applyFont="1" applyBorder="1" applyAlignment="1" applyProtection="1">
      <alignment horizontal="center" vertical="center"/>
      <protection locked="0"/>
    </xf>
    <xf numFmtId="0" fontId="94" fillId="0" borderId="26" xfId="0" applyFont="1" applyBorder="1" applyAlignment="1">
      <alignment horizontal="center" vertical="center"/>
    </xf>
    <xf numFmtId="0" fontId="94" fillId="0" borderId="37" xfId="0" applyFont="1" applyBorder="1" applyAlignment="1">
      <alignment horizontal="center" vertical="center"/>
    </xf>
    <xf numFmtId="0" fontId="94" fillId="0" borderId="56" xfId="0" applyFont="1" applyBorder="1" applyAlignment="1">
      <alignment horizontal="center" vertical="center"/>
    </xf>
    <xf numFmtId="49" fontId="10" fillId="0" borderId="31" xfId="0" applyNumberFormat="1" applyFont="1" applyBorder="1" applyAlignment="1" applyProtection="1">
      <alignment horizontal="left" vertical="top" wrapText="1"/>
      <protection locked="0"/>
    </xf>
    <xf numFmtId="49" fontId="10" fillId="0" borderId="31" xfId="0" applyNumberFormat="1" applyFont="1" applyBorder="1" applyAlignment="1" applyProtection="1">
      <alignment horizontal="left" vertical="top"/>
      <protection locked="0"/>
    </xf>
    <xf numFmtId="0" fontId="65" fillId="0" borderId="0" xfId="2" applyFont="1" applyAlignment="1">
      <alignment horizontal="left" indent="1"/>
    </xf>
    <xf numFmtId="0" fontId="94" fillId="0" borderId="56" xfId="0" applyFont="1" applyBorder="1" applyAlignment="1">
      <alignment horizontal="left" vertical="center"/>
    </xf>
    <xf numFmtId="0" fontId="100" fillId="0" borderId="56" xfId="0" applyFont="1" applyBorder="1" applyAlignment="1" applyProtection="1">
      <alignment horizontal="center" vertical="center" wrapText="1"/>
      <protection locked="0"/>
    </xf>
    <xf numFmtId="0" fontId="94" fillId="0" borderId="56" xfId="0" applyFont="1" applyBorder="1" applyAlignment="1" applyProtection="1">
      <alignment horizontal="center" vertical="center"/>
      <protection locked="0"/>
    </xf>
    <xf numFmtId="0" fontId="10" fillId="0" borderId="7" xfId="0" applyFont="1" applyBorder="1" applyAlignment="1">
      <alignment vertical="center" wrapText="1"/>
    </xf>
    <xf numFmtId="0" fontId="10" fillId="0" borderId="0" xfId="0" applyFont="1" applyAlignment="1">
      <alignment vertical="center" wrapText="1"/>
    </xf>
    <xf numFmtId="0" fontId="10" fillId="0" borderId="0" xfId="0" applyFont="1" applyAlignment="1">
      <alignment vertical="center"/>
    </xf>
    <xf numFmtId="0" fontId="94" fillId="0" borderId="59" xfId="0" applyFont="1" applyBorder="1" applyAlignment="1">
      <alignment horizontal="center" vertical="center"/>
    </xf>
    <xf numFmtId="0" fontId="94" fillId="0" borderId="31" xfId="0" applyFont="1" applyBorder="1" applyAlignment="1">
      <alignment horizontal="center" vertical="center"/>
    </xf>
    <xf numFmtId="0" fontId="29" fillId="0" borderId="0" xfId="0" applyFont="1" applyAlignment="1">
      <alignment horizontal="left" vertical="top" wrapText="1" indent="1"/>
    </xf>
    <xf numFmtId="0" fontId="0" fillId="0" borderId="0" xfId="0" applyAlignment="1">
      <alignment horizontal="left" vertical="top" wrapText="1" indent="1"/>
    </xf>
    <xf numFmtId="0" fontId="0" fillId="0" borderId="13" xfId="0" applyBorder="1" applyAlignment="1">
      <alignment horizontal="left" vertical="top" wrapText="1" indent="1"/>
    </xf>
    <xf numFmtId="0" fontId="89" fillId="15" borderId="40" xfId="0" applyFont="1" applyFill="1" applyBorder="1" applyAlignment="1">
      <alignment horizontal="center" vertical="center" wrapText="1"/>
    </xf>
    <xf numFmtId="0" fontId="10" fillId="0" borderId="31" xfId="0" applyFont="1" applyBorder="1" applyAlignment="1">
      <alignment horizontal="left" vertical="center" wrapText="1" indent="1"/>
    </xf>
    <xf numFmtId="0" fontId="10" fillId="0" borderId="43" xfId="0" applyFont="1" applyBorder="1" applyAlignment="1">
      <alignment horizontal="left" vertical="center" wrapText="1" indent="1"/>
    </xf>
    <xf numFmtId="0" fontId="10" fillId="0" borderId="37" xfId="0" applyFont="1" applyBorder="1" applyAlignment="1">
      <alignment horizontal="left" vertical="center" wrapText="1" indent="1"/>
    </xf>
    <xf numFmtId="0" fontId="10" fillId="0" borderId="56" xfId="0" applyFont="1" applyBorder="1" applyAlignment="1">
      <alignment horizontal="left" vertical="center" wrapText="1" indent="1"/>
    </xf>
    <xf numFmtId="0" fontId="10" fillId="0" borderId="37" xfId="0" applyFont="1" applyBorder="1" applyAlignment="1" applyProtection="1">
      <alignment horizontal="center" vertical="center" wrapText="1"/>
      <protection locked="0"/>
    </xf>
    <xf numFmtId="0" fontId="10" fillId="0" borderId="56" xfId="0" applyFont="1" applyBorder="1" applyAlignment="1" applyProtection="1">
      <alignment horizontal="center" vertical="center" wrapText="1"/>
      <protection locked="0"/>
    </xf>
    <xf numFmtId="0" fontId="11" fillId="0" borderId="52" xfId="0" applyFont="1" applyBorder="1" applyAlignment="1">
      <alignment horizontal="right" vertical="center" wrapText="1"/>
    </xf>
    <xf numFmtId="0" fontId="11" fillId="0" borderId="40" xfId="0" applyFont="1" applyBorder="1" applyAlignment="1">
      <alignment horizontal="right" vertical="center" wrapText="1"/>
    </xf>
    <xf numFmtId="49" fontId="10" fillId="0" borderId="52" xfId="0" applyNumberFormat="1" applyFont="1" applyBorder="1" applyAlignment="1" applyProtection="1">
      <alignment horizontal="left" vertical="top" wrapText="1"/>
      <protection locked="0"/>
    </xf>
    <xf numFmtId="49" fontId="10" fillId="0" borderId="28" xfId="0" applyNumberFormat="1" applyFont="1" applyBorder="1" applyAlignment="1" applyProtection="1">
      <alignment horizontal="left" vertical="top" wrapText="1"/>
      <protection locked="0"/>
    </xf>
    <xf numFmtId="49" fontId="10" fillId="0" borderId="40" xfId="0" applyNumberFormat="1" applyFont="1" applyBorder="1" applyAlignment="1" applyProtection="1">
      <alignment horizontal="left" vertical="top" wrapText="1"/>
      <protection locked="0"/>
    </xf>
    <xf numFmtId="0" fontId="65" fillId="0" borderId="53" xfId="2" quotePrefix="1" applyFont="1" applyBorder="1" applyAlignment="1">
      <alignment horizontal="left" vertical="center" wrapText="1"/>
    </xf>
    <xf numFmtId="0" fontId="65" fillId="0" borderId="0" xfId="2" applyFont="1" applyAlignment="1"/>
    <xf numFmtId="0" fontId="10" fillId="0" borderId="30" xfId="0" applyFont="1" applyBorder="1" applyAlignment="1">
      <alignment horizontal="left" vertical="center" wrapText="1" indent="1"/>
    </xf>
    <xf numFmtId="0" fontId="30" fillId="0" borderId="37" xfId="0" applyFont="1" applyBorder="1" applyAlignment="1">
      <alignment horizontal="left" vertical="center" wrapText="1" indent="1"/>
    </xf>
    <xf numFmtId="0" fontId="10" fillId="0" borderId="31"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31" xfId="0" applyFont="1" applyBorder="1" applyAlignment="1" applyProtection="1">
      <alignment horizontal="center" vertical="center" wrapText="1"/>
      <protection locked="0"/>
    </xf>
    <xf numFmtId="0" fontId="19" fillId="0" borderId="52" xfId="0" applyFont="1" applyBorder="1" applyAlignment="1">
      <alignment horizontal="left" vertical="center" wrapText="1" indent="1"/>
    </xf>
    <xf numFmtId="0" fontId="19" fillId="0" borderId="40" xfId="0" applyFont="1" applyBorder="1" applyAlignment="1">
      <alignment horizontal="left" vertical="center" wrapText="1" indent="1"/>
    </xf>
    <xf numFmtId="0" fontId="20" fillId="0" borderId="52" xfId="0" applyFont="1" applyBorder="1" applyAlignment="1">
      <alignment horizontal="right" vertical="center" wrapText="1"/>
    </xf>
    <xf numFmtId="0" fontId="20" fillId="0" borderId="40" xfId="0" applyFont="1" applyBorder="1" applyAlignment="1">
      <alignment horizontal="right" vertical="center" wrapText="1"/>
    </xf>
    <xf numFmtId="0" fontId="10" fillId="0" borderId="28" xfId="0" applyFont="1" applyBorder="1" applyAlignment="1">
      <alignment vertical="top" wrapText="1"/>
    </xf>
    <xf numFmtId="0" fontId="19" fillId="0" borderId="37"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53" xfId="0" applyFont="1" applyBorder="1" applyAlignment="1">
      <alignment horizontal="left" vertical="center" wrapText="1" indent="1"/>
    </xf>
    <xf numFmtId="0" fontId="19" fillId="0" borderId="13" xfId="0" applyFont="1" applyBorder="1" applyAlignment="1">
      <alignment horizontal="left" vertical="center" wrapText="1" indent="1"/>
    </xf>
    <xf numFmtId="0" fontId="19" fillId="0" borderId="51" xfId="0" applyFont="1" applyBorder="1" applyAlignment="1">
      <alignment horizontal="left" vertical="center" wrapText="1" indent="1"/>
    </xf>
    <xf numFmtId="0" fontId="19" fillId="0" borderId="36" xfId="0" applyFont="1" applyBorder="1" applyAlignment="1">
      <alignment horizontal="left" vertical="center" wrapText="1" indent="1"/>
    </xf>
    <xf numFmtId="0" fontId="39" fillId="0" borderId="48" xfId="0" applyFont="1" applyBorder="1" applyAlignment="1">
      <alignment horizontal="left" vertical="center" wrapText="1" indent="1"/>
    </xf>
    <xf numFmtId="0" fontId="108" fillId="15" borderId="30" xfId="0" applyFont="1" applyFill="1" applyBorder="1" applyAlignment="1">
      <alignment horizontal="center" vertical="center" wrapText="1"/>
    </xf>
    <xf numFmtId="0" fontId="109" fillId="15" borderId="30" xfId="0" applyFont="1" applyFill="1" applyBorder="1" applyAlignment="1">
      <alignment horizontal="center" vertical="center" wrapText="1"/>
    </xf>
    <xf numFmtId="0" fontId="19" fillId="0" borderId="26" xfId="0" applyFont="1" applyBorder="1" applyAlignment="1">
      <alignment horizontal="center" vertical="center" wrapText="1"/>
    </xf>
    <xf numFmtId="0" fontId="19" fillId="0" borderId="56" xfId="0" applyFont="1" applyBorder="1" applyAlignment="1">
      <alignment horizontal="center" vertical="center" wrapText="1"/>
    </xf>
    <xf numFmtId="0" fontId="19" fillId="0" borderId="26" xfId="0" applyFont="1" applyBorder="1" applyAlignment="1">
      <alignment horizontal="left" vertical="center" wrapText="1" indent="1"/>
    </xf>
    <xf numFmtId="0" fontId="19" fillId="0" borderId="37" xfId="0" applyFont="1" applyBorder="1" applyAlignment="1">
      <alignment horizontal="left" vertical="center" wrapText="1" indent="1"/>
    </xf>
    <xf numFmtId="0" fontId="19" fillId="0" borderId="56" xfId="0" applyFont="1" applyBorder="1" applyAlignment="1">
      <alignment horizontal="left" vertical="center" wrapText="1" indent="1"/>
    </xf>
    <xf numFmtId="0" fontId="19" fillId="0" borderId="30" xfId="0" applyFont="1" applyBorder="1" applyAlignment="1" applyProtection="1">
      <alignment horizontal="center" vertical="center" wrapText="1"/>
      <protection locked="0"/>
    </xf>
    <xf numFmtId="0" fontId="19" fillId="0" borderId="43"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9" fillId="0" borderId="16" xfId="0" applyFont="1" applyBorder="1" applyAlignment="1">
      <alignment horizontal="left" vertical="center" wrapText="1"/>
    </xf>
    <xf numFmtId="0" fontId="9" fillId="0" borderId="17" xfId="0" applyFont="1" applyBorder="1" applyAlignment="1">
      <alignment horizontal="left" vertical="center"/>
    </xf>
    <xf numFmtId="0" fontId="9" fillId="0" borderId="18" xfId="0" applyFont="1" applyBorder="1" applyAlignment="1">
      <alignment horizontal="left" vertical="center"/>
    </xf>
    <xf numFmtId="0" fontId="9" fillId="0" borderId="39" xfId="0" applyFont="1" applyBorder="1" applyAlignment="1">
      <alignment horizontal="left" vertical="center"/>
    </xf>
    <xf numFmtId="0" fontId="9" fillId="0" borderId="0" xfId="0" applyFont="1" applyAlignment="1">
      <alignment horizontal="left" vertical="center"/>
    </xf>
    <xf numFmtId="0" fontId="9" fillId="0" borderId="45" xfId="0" applyFont="1" applyBorder="1" applyAlignment="1">
      <alignment horizontal="left" vertical="center"/>
    </xf>
    <xf numFmtId="0" fontId="9" fillId="0" borderId="19" xfId="0" applyFont="1" applyBorder="1" applyAlignment="1">
      <alignment horizontal="left" vertical="center"/>
    </xf>
    <xf numFmtId="0" fontId="9" fillId="0" borderId="20" xfId="0" applyFont="1" applyBorder="1" applyAlignment="1">
      <alignment horizontal="left" vertical="center"/>
    </xf>
    <xf numFmtId="0" fontId="9" fillId="0" borderId="21" xfId="0" applyFont="1" applyBorder="1" applyAlignment="1">
      <alignment horizontal="left" vertical="center"/>
    </xf>
    <xf numFmtId="0" fontId="9" fillId="0" borderId="48" xfId="0" applyFont="1" applyBorder="1" applyAlignment="1">
      <alignment horizontal="left" vertical="center" wrapText="1" indent="1"/>
    </xf>
    <xf numFmtId="0" fontId="9" fillId="0" borderId="36" xfId="0" applyFont="1" applyBorder="1" applyAlignment="1">
      <alignment horizontal="left" vertical="center" wrapText="1" indent="1"/>
    </xf>
    <xf numFmtId="0" fontId="89" fillId="15" borderId="30" xfId="0" applyFont="1" applyFill="1" applyBorder="1" applyAlignment="1">
      <alignment horizontal="center" vertical="center" wrapText="1"/>
    </xf>
    <xf numFmtId="0" fontId="105" fillId="15" borderId="30" xfId="0" applyFont="1" applyFill="1" applyBorder="1" applyAlignment="1">
      <alignment horizontal="center" vertical="center" wrapText="1"/>
    </xf>
    <xf numFmtId="0" fontId="10" fillId="0" borderId="26" xfId="0" applyFont="1" applyBorder="1" applyAlignment="1">
      <alignment horizontal="left" vertical="center" wrapText="1" indent="2"/>
    </xf>
    <xf numFmtId="0" fontId="10" fillId="0" borderId="56" xfId="0" applyFont="1" applyBorder="1" applyAlignment="1">
      <alignment horizontal="left" vertical="center" wrapText="1" indent="2"/>
    </xf>
    <xf numFmtId="0" fontId="10" fillId="0" borderId="30" xfId="0" applyFont="1" applyBorder="1" applyAlignment="1">
      <alignment horizontal="center" vertical="center"/>
    </xf>
    <xf numFmtId="0" fontId="10" fillId="0" borderId="43" xfId="0" applyFont="1" applyBorder="1" applyAlignment="1">
      <alignment horizontal="center" vertical="center"/>
    </xf>
    <xf numFmtId="0" fontId="10" fillId="0" borderId="31" xfId="0" applyFont="1" applyBorder="1" applyAlignment="1">
      <alignment horizontal="left" vertical="center" wrapText="1"/>
    </xf>
    <xf numFmtId="0" fontId="10" fillId="0" borderId="30" xfId="0" applyFont="1" applyBorder="1" applyAlignment="1">
      <alignment horizontal="left" vertical="center" wrapText="1"/>
    </xf>
    <xf numFmtId="0" fontId="10" fillId="0" borderId="31" xfId="0" applyFont="1" applyBorder="1" applyAlignment="1">
      <alignment horizontal="center" vertical="center"/>
    </xf>
    <xf numFmtId="49" fontId="10" fillId="0" borderId="30" xfId="0" applyNumberFormat="1" applyFont="1" applyBorder="1" applyAlignment="1" applyProtection="1">
      <alignment horizontal="left" vertical="top" wrapText="1"/>
      <protection locked="0"/>
    </xf>
    <xf numFmtId="0" fontId="160" fillId="16" borderId="30" xfId="0" applyFont="1" applyFill="1" applyBorder="1" applyAlignment="1">
      <alignment horizontal="center" vertical="center" wrapText="1"/>
    </xf>
    <xf numFmtId="0" fontId="8" fillId="0" borderId="30" xfId="0" applyFont="1" applyBorder="1" applyAlignment="1">
      <alignment horizontal="left" vertical="center" wrapText="1"/>
    </xf>
    <xf numFmtId="0" fontId="10" fillId="0" borderId="30" xfId="0" applyFont="1" applyBorder="1" applyAlignment="1">
      <alignment horizontal="left" vertical="center" wrapText="1" indent="2"/>
    </xf>
    <xf numFmtId="0" fontId="10" fillId="0" borderId="43" xfId="0" applyFont="1" applyBorder="1" applyAlignment="1">
      <alignment horizontal="left" vertical="center" wrapText="1" indent="2"/>
    </xf>
    <xf numFmtId="0" fontId="34" fillId="0" borderId="43" xfId="0" applyFont="1" applyBorder="1" applyAlignment="1">
      <alignment horizontal="left" vertical="center" wrapText="1" indent="1"/>
    </xf>
    <xf numFmtId="0" fontId="34" fillId="0" borderId="30" xfId="0" applyFont="1" applyBorder="1" applyAlignment="1">
      <alignment horizontal="center" vertical="center" wrapText="1"/>
    </xf>
    <xf numFmtId="0" fontId="34" fillId="0" borderId="43"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43" xfId="0" applyFont="1" applyBorder="1" applyAlignment="1">
      <alignment horizontal="center" vertical="center" wrapText="1"/>
    </xf>
    <xf numFmtId="0" fontId="29" fillId="0" borderId="48" xfId="0" applyFont="1" applyBorder="1" applyAlignment="1">
      <alignment horizontal="left" vertical="center" wrapText="1" indent="1"/>
    </xf>
    <xf numFmtId="0" fontId="0" fillId="0" borderId="48" xfId="0" applyBorder="1" applyAlignment="1">
      <alignment horizontal="left" vertical="center" wrapText="1" indent="1"/>
    </xf>
    <xf numFmtId="0" fontId="0" fillId="0" borderId="36" xfId="0" applyBorder="1" applyAlignment="1">
      <alignment horizontal="left" vertical="center" wrapText="1" indent="1"/>
    </xf>
    <xf numFmtId="0" fontId="114" fillId="16" borderId="52" xfId="0" applyFont="1" applyFill="1" applyBorder="1" applyAlignment="1">
      <alignment horizontal="center" vertical="center" wrapText="1"/>
    </xf>
    <xf numFmtId="0" fontId="114" fillId="16" borderId="28" xfId="0" applyFont="1" applyFill="1" applyBorder="1" applyAlignment="1">
      <alignment horizontal="center" vertical="center" wrapText="1"/>
    </xf>
    <xf numFmtId="0" fontId="114" fillId="16" borderId="40" xfId="0" applyFont="1" applyFill="1" applyBorder="1" applyAlignment="1">
      <alignment horizontal="center" vertical="center" wrapText="1"/>
    </xf>
    <xf numFmtId="0" fontId="10" fillId="0" borderId="26" xfId="0" applyFont="1" applyBorder="1" applyAlignment="1">
      <alignment horizontal="left" vertical="center" wrapText="1" indent="1"/>
    </xf>
    <xf numFmtId="0" fontId="34" fillId="0" borderId="52" xfId="0" applyFont="1" applyBorder="1" applyAlignment="1">
      <alignment horizontal="center" vertical="center" wrapText="1"/>
    </xf>
    <xf numFmtId="0" fontId="34" fillId="0" borderId="28" xfId="0" applyFont="1" applyBorder="1" applyAlignment="1">
      <alignment horizontal="center" vertical="center" wrapText="1"/>
    </xf>
    <xf numFmtId="0" fontId="34" fillId="0" borderId="40"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40" xfId="0" applyFont="1" applyBorder="1" applyAlignment="1">
      <alignment horizontal="center" vertical="center" wrapText="1"/>
    </xf>
    <xf numFmtId="0" fontId="30" fillId="0" borderId="26" xfId="0" applyFont="1" applyBorder="1" applyAlignment="1">
      <alignment horizontal="left" vertical="center" wrapText="1" indent="1"/>
    </xf>
    <xf numFmtId="0" fontId="30" fillId="0" borderId="56" xfId="0" applyFont="1" applyBorder="1" applyAlignment="1">
      <alignment horizontal="left" vertical="center" wrapText="1" indent="1"/>
    </xf>
    <xf numFmtId="0" fontId="19" fillId="0" borderId="26" xfId="0" applyFont="1" applyBorder="1" applyAlignment="1" applyProtection="1">
      <alignment horizontal="center" vertical="center" wrapText="1"/>
      <protection locked="0"/>
    </xf>
    <xf numFmtId="0" fontId="8" fillId="0" borderId="52" xfId="0" applyFont="1" applyBorder="1" applyAlignment="1">
      <alignment horizontal="right" vertical="center" wrapText="1"/>
    </xf>
    <xf numFmtId="0" fontId="8" fillId="0" borderId="28" xfId="0" applyFont="1" applyBorder="1" applyAlignment="1">
      <alignment horizontal="right" vertical="center" wrapText="1"/>
    </xf>
    <xf numFmtId="0" fontId="8" fillId="0" borderId="40" xfId="0" applyFont="1" applyBorder="1" applyAlignment="1">
      <alignment horizontal="right" vertical="center" wrapText="1"/>
    </xf>
    <xf numFmtId="0" fontId="30" fillId="0" borderId="0" xfId="0" applyFont="1" applyAlignment="1">
      <alignment vertical="top" wrapText="1"/>
    </xf>
    <xf numFmtId="0" fontId="44" fillId="0" borderId="0" xfId="0" applyFont="1" applyAlignment="1">
      <alignment vertical="top"/>
    </xf>
    <xf numFmtId="0" fontId="10" fillId="0" borderId="57" xfId="0" applyFont="1" applyBorder="1" applyAlignment="1">
      <alignment horizontal="left" vertical="center" wrapText="1" indent="1"/>
    </xf>
    <xf numFmtId="0" fontId="10" fillId="0" borderId="58" xfId="0" applyFont="1" applyBorder="1" applyAlignment="1">
      <alignment horizontal="left" vertical="center" wrapText="1" indent="1"/>
    </xf>
    <xf numFmtId="0" fontId="10" fillId="0" borderId="53" xfId="0" applyFont="1" applyBorder="1" applyAlignment="1">
      <alignment vertical="center" wrapText="1"/>
    </xf>
    <xf numFmtId="0" fontId="10" fillId="0" borderId="13" xfId="0" applyFont="1" applyBorder="1" applyAlignment="1">
      <alignment vertical="center" wrapText="1"/>
    </xf>
    <xf numFmtId="0" fontId="19" fillId="0" borderId="52" xfId="0" applyFont="1" applyBorder="1" applyAlignment="1">
      <alignment horizontal="center" vertical="center" wrapText="1"/>
    </xf>
    <xf numFmtId="0" fontId="19" fillId="0" borderId="40" xfId="0" applyFont="1" applyBorder="1" applyAlignment="1">
      <alignment horizontal="center" vertical="center" wrapText="1"/>
    </xf>
    <xf numFmtId="0" fontId="11" fillId="0" borderId="28" xfId="0" applyFont="1" applyBorder="1" applyAlignment="1">
      <alignment horizontal="right" vertical="center" wrapText="1"/>
    </xf>
    <xf numFmtId="0" fontId="10" fillId="0" borderId="52" xfId="0" applyFont="1" applyBorder="1" applyAlignment="1" applyProtection="1">
      <alignment horizontal="left" vertical="top" wrapText="1"/>
      <protection locked="0"/>
    </xf>
    <xf numFmtId="0" fontId="10" fillId="0" borderId="28" xfId="0" applyFont="1" applyBorder="1" applyAlignment="1" applyProtection="1">
      <alignment horizontal="left" vertical="top"/>
      <protection locked="0"/>
    </xf>
    <xf numFmtId="0" fontId="10" fillId="0" borderId="40" xfId="0" applyFont="1" applyBorder="1" applyAlignment="1" applyProtection="1">
      <alignment horizontal="left" vertical="top"/>
      <protection locked="0"/>
    </xf>
    <xf numFmtId="0" fontId="29" fillId="0" borderId="48" xfId="0" applyFont="1" applyBorder="1" applyAlignment="1">
      <alignment horizontal="left" vertical="top" wrapText="1" indent="1"/>
    </xf>
    <xf numFmtId="0" fontId="122" fillId="16" borderId="52" xfId="0" applyFont="1" applyFill="1" applyBorder="1" applyAlignment="1">
      <alignment horizontal="center" vertical="center" wrapText="1"/>
    </xf>
    <xf numFmtId="0" fontId="122" fillId="16" borderId="28" xfId="0" applyFont="1" applyFill="1" applyBorder="1" applyAlignment="1">
      <alignment horizontal="center" vertical="center" wrapText="1"/>
    </xf>
    <xf numFmtId="0" fontId="123" fillId="16" borderId="40" xfId="0" applyFont="1" applyFill="1" applyBorder="1" applyAlignment="1">
      <alignment horizontal="center" vertical="center" wrapText="1"/>
    </xf>
    <xf numFmtId="49" fontId="10" fillId="0" borderId="26" xfId="0" applyNumberFormat="1" applyFont="1" applyBorder="1" applyAlignment="1">
      <alignment horizontal="left" vertical="center" wrapText="1" indent="1"/>
    </xf>
    <xf numFmtId="49" fontId="10" fillId="0" borderId="31" xfId="0" applyNumberFormat="1" applyFont="1" applyBorder="1" applyAlignment="1">
      <alignment horizontal="left" vertical="center" wrapText="1" indent="1"/>
    </xf>
    <xf numFmtId="0" fontId="10" fillId="0" borderId="26" xfId="0" applyFont="1" applyBorder="1" applyAlignment="1" applyProtection="1">
      <alignment horizontal="center" vertical="center" wrapText="1"/>
      <protection locked="0"/>
    </xf>
    <xf numFmtId="0" fontId="122" fillId="16" borderId="30" xfId="0" applyFont="1" applyFill="1" applyBorder="1" applyAlignment="1">
      <alignment horizontal="center" vertical="center" wrapText="1"/>
    </xf>
    <xf numFmtId="0" fontId="123" fillId="16" borderId="30" xfId="0" applyFont="1" applyFill="1" applyBorder="1" applyAlignment="1">
      <alignment horizontal="center" vertical="center" wrapText="1"/>
    </xf>
    <xf numFmtId="0" fontId="19" fillId="0" borderId="30" xfId="0" applyFont="1" applyBorder="1" applyAlignment="1">
      <alignment horizontal="left" vertical="center" wrapText="1" indent="1"/>
    </xf>
    <xf numFmtId="0" fontId="126" fillId="16" borderId="30" xfId="0" applyFont="1" applyFill="1" applyBorder="1" applyAlignment="1">
      <alignment horizontal="center" vertical="center" wrapText="1"/>
    </xf>
    <xf numFmtId="0" fontId="127" fillId="16" borderId="30" xfId="0" applyFont="1" applyFill="1" applyBorder="1" applyAlignment="1">
      <alignment horizontal="center" vertical="center" wrapText="1"/>
    </xf>
    <xf numFmtId="0" fontId="10" fillId="0" borderId="56" xfId="0" applyFont="1" applyBorder="1" applyAlignment="1">
      <alignment horizontal="center" vertical="center" wrapText="1"/>
    </xf>
    <xf numFmtId="0" fontId="30" fillId="0" borderId="48" xfId="0" applyFont="1" applyBorder="1" applyAlignment="1">
      <alignment horizontal="left" vertical="top" wrapText="1" indent="2"/>
    </xf>
    <xf numFmtId="0" fontId="0" fillId="0" borderId="48" xfId="0" applyBorder="1" applyAlignment="1">
      <alignment horizontal="left" vertical="top" wrapText="1" indent="2"/>
    </xf>
    <xf numFmtId="0" fontId="0" fillId="0" borderId="36" xfId="0" applyBorder="1" applyAlignment="1">
      <alignment horizontal="left" vertical="top" wrapText="1" indent="2"/>
    </xf>
    <xf numFmtId="0" fontId="30" fillId="0" borderId="26" xfId="0" applyFont="1" applyBorder="1" applyAlignment="1" applyProtection="1">
      <alignment horizontal="center" vertical="center" wrapText="1"/>
      <protection locked="0"/>
    </xf>
    <xf numFmtId="0" fontId="30" fillId="0" borderId="31" xfId="0"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0" fontId="30" fillId="0" borderId="30" xfId="0" applyFont="1" applyBorder="1" applyAlignment="1">
      <alignment vertical="center" wrapText="1"/>
    </xf>
    <xf numFmtId="0" fontId="30" fillId="0" borderId="30" xfId="0" applyFont="1" applyBorder="1" applyAlignment="1">
      <alignment vertical="center"/>
    </xf>
    <xf numFmtId="49" fontId="13" fillId="0" borderId="26" xfId="0" applyNumberFormat="1" applyFont="1" applyBorder="1" applyAlignment="1">
      <alignment horizontal="left" vertical="center" wrapText="1" indent="1"/>
    </xf>
    <xf numFmtId="49" fontId="10" fillId="0" borderId="37" xfId="0" applyNumberFormat="1" applyFont="1" applyBorder="1" applyAlignment="1">
      <alignment horizontal="left" vertical="center" wrapText="1" indent="1"/>
    </xf>
    <xf numFmtId="0" fontId="11" fillId="0" borderId="40" xfId="0" applyFont="1" applyBorder="1" applyAlignment="1">
      <alignment horizontal="left" vertical="center" wrapText="1" indent="1"/>
    </xf>
    <xf numFmtId="49" fontId="10" fillId="0" borderId="52" xfId="0" applyNumberFormat="1" applyFont="1" applyBorder="1" applyAlignment="1" applyProtection="1">
      <alignment horizontal="left" vertical="top" wrapText="1" indent="1"/>
      <protection locked="0"/>
    </xf>
    <xf numFmtId="49" fontId="10" fillId="0" borderId="28" xfId="0" applyNumberFormat="1" applyFont="1" applyBorder="1" applyAlignment="1" applyProtection="1">
      <alignment horizontal="left" vertical="top" wrapText="1" indent="1"/>
      <protection locked="0"/>
    </xf>
    <xf numFmtId="49" fontId="10" fillId="0" borderId="40" xfId="0" applyNumberFormat="1" applyFont="1" applyBorder="1" applyAlignment="1" applyProtection="1">
      <alignment horizontal="left" vertical="top" wrapText="1" indent="1"/>
      <protection locked="0"/>
    </xf>
    <xf numFmtId="0" fontId="30" fillId="0" borderId="28" xfId="0" applyFont="1" applyBorder="1" applyAlignment="1">
      <alignment vertical="center" wrapText="1"/>
    </xf>
    <xf numFmtId="0" fontId="103" fillId="0" borderId="28" xfId="0" applyFont="1" applyBorder="1" applyAlignment="1">
      <alignment vertical="center"/>
    </xf>
    <xf numFmtId="0" fontId="133" fillId="17" borderId="52" xfId="0" applyFont="1" applyFill="1" applyBorder="1" applyAlignment="1">
      <alignment horizontal="center" vertical="center" wrapText="1"/>
    </xf>
    <xf numFmtId="0" fontId="134" fillId="17" borderId="40" xfId="0" applyFont="1" applyFill="1" applyBorder="1" applyAlignment="1">
      <alignment horizontal="center" vertical="center" wrapText="1"/>
    </xf>
    <xf numFmtId="0" fontId="9" fillId="0" borderId="50" xfId="0" applyFont="1" applyBorder="1" applyAlignment="1">
      <alignment horizontal="left" vertical="center" wrapText="1" indent="1"/>
    </xf>
    <xf numFmtId="0" fontId="9" fillId="0" borderId="41" xfId="0" applyFont="1" applyBorder="1" applyAlignment="1">
      <alignment horizontal="left" vertical="center" wrapText="1" indent="1"/>
    </xf>
    <xf numFmtId="0" fontId="9" fillId="0" borderId="53" xfId="0" applyFont="1" applyBorder="1" applyAlignment="1">
      <alignment horizontal="left" vertical="center" wrapText="1" indent="1"/>
    </xf>
    <xf numFmtId="0" fontId="9" fillId="0" borderId="13" xfId="0" applyFont="1" applyBorder="1" applyAlignment="1">
      <alignment horizontal="left" vertical="center" wrapText="1" indent="1"/>
    </xf>
    <xf numFmtId="0" fontId="9" fillId="0" borderId="51" xfId="0" applyFont="1" applyBorder="1" applyAlignment="1">
      <alignment horizontal="left" vertical="center" wrapText="1" indent="1"/>
    </xf>
    <xf numFmtId="0" fontId="40" fillId="0" borderId="26" xfId="0" applyFont="1" applyBorder="1" applyAlignment="1">
      <alignment horizontal="center" vertical="center" wrapText="1"/>
    </xf>
    <xf numFmtId="0" fontId="40" fillId="0" borderId="37" xfId="0" applyFont="1" applyBorder="1" applyAlignment="1">
      <alignment horizontal="center" vertical="center" wrapText="1"/>
    </xf>
    <xf numFmtId="0" fontId="138" fillId="17" borderId="52" xfId="0" applyFont="1" applyFill="1" applyBorder="1" applyAlignment="1">
      <alignment horizontal="center" vertical="center" wrapText="1"/>
    </xf>
    <xf numFmtId="0" fontId="138" fillId="17" borderId="28" xfId="0" applyFont="1" applyFill="1" applyBorder="1" applyAlignment="1">
      <alignment horizontal="center" vertical="center" wrapText="1"/>
    </xf>
    <xf numFmtId="0" fontId="138" fillId="17" borderId="40" xfId="0" applyFont="1" applyFill="1" applyBorder="1" applyAlignment="1">
      <alignment horizontal="center" vertical="center" wrapText="1"/>
    </xf>
    <xf numFmtId="0" fontId="90" fillId="0" borderId="26" xfId="0" applyFont="1" applyBorder="1" applyAlignment="1">
      <alignment horizontal="left" vertical="center" wrapText="1" indent="1"/>
    </xf>
    <xf numFmtId="0" fontId="90" fillId="0" borderId="37" xfId="0" applyFont="1" applyBorder="1" applyAlignment="1">
      <alignment horizontal="left" vertical="center" wrapText="1" indent="1"/>
    </xf>
    <xf numFmtId="0" fontId="90" fillId="0" borderId="56" xfId="0" applyFont="1" applyBorder="1" applyAlignment="1">
      <alignment horizontal="left" vertical="center" wrapText="1" indent="1"/>
    </xf>
    <xf numFmtId="0" fontId="90" fillId="0" borderId="31" xfId="0" applyFont="1" applyBorder="1" applyAlignment="1">
      <alignment horizontal="left" vertical="center" wrapText="1" indent="1"/>
    </xf>
    <xf numFmtId="0" fontId="90" fillId="0" borderId="26" xfId="0" applyFont="1" applyBorder="1" applyAlignment="1">
      <alignment horizontal="center" vertical="center" wrapText="1"/>
    </xf>
    <xf numFmtId="0" fontId="90" fillId="0" borderId="37" xfId="0" applyFont="1" applyBorder="1" applyAlignment="1">
      <alignment horizontal="center" vertical="center" wrapText="1"/>
    </xf>
    <xf numFmtId="0" fontId="90" fillId="0" borderId="31" xfId="0" applyFont="1" applyBorder="1" applyAlignment="1">
      <alignment horizontal="center" vertical="center" wrapText="1"/>
    </xf>
    <xf numFmtId="0" fontId="90" fillId="0" borderId="31" xfId="0" applyFont="1" applyBorder="1" applyAlignment="1" applyProtection="1">
      <alignment horizontal="center" vertical="center" wrapText="1"/>
      <protection locked="0"/>
    </xf>
    <xf numFmtId="0" fontId="90" fillId="0" borderId="56" xfId="0" applyFont="1" applyBorder="1" applyAlignment="1">
      <alignment horizontal="center" vertical="center" wrapText="1"/>
    </xf>
    <xf numFmtId="49" fontId="90" fillId="0" borderId="31" xfId="0" applyNumberFormat="1" applyFont="1" applyBorder="1" applyAlignment="1">
      <alignment horizontal="center" vertical="center" wrapText="1"/>
    </xf>
    <xf numFmtId="49" fontId="90" fillId="0" borderId="30" xfId="0" applyNumberFormat="1" applyFont="1" applyBorder="1" applyAlignment="1">
      <alignment horizontal="center" vertical="center" wrapText="1"/>
    </xf>
    <xf numFmtId="0" fontId="90" fillId="0" borderId="31" xfId="0" applyFont="1" applyBorder="1" applyAlignment="1">
      <alignment horizontal="left" vertical="center" wrapText="1"/>
    </xf>
    <xf numFmtId="0" fontId="90" fillId="0" borderId="30" xfId="0" applyFont="1" applyBorder="1" applyAlignment="1">
      <alignment horizontal="left" vertical="center" wrapText="1"/>
    </xf>
    <xf numFmtId="49" fontId="91" fillId="0" borderId="52" xfId="0" applyNumberFormat="1" applyFont="1" applyBorder="1" applyAlignment="1">
      <alignment horizontal="right" vertical="center" wrapText="1" indent="1"/>
    </xf>
    <xf numFmtId="49" fontId="91" fillId="0" borderId="28" xfId="0" applyNumberFormat="1" applyFont="1" applyBorder="1" applyAlignment="1">
      <alignment horizontal="right" vertical="center" wrapText="1" indent="1"/>
    </xf>
    <xf numFmtId="49" fontId="91" fillId="0" borderId="40" xfId="0" applyNumberFormat="1" applyFont="1" applyBorder="1" applyAlignment="1">
      <alignment horizontal="right" vertical="center" wrapText="1" indent="1"/>
    </xf>
    <xf numFmtId="0" fontId="40" fillId="0" borderId="30" xfId="0" applyFont="1" applyBorder="1" applyAlignment="1">
      <alignment horizontal="left" vertical="center" wrapText="1" indent="1"/>
    </xf>
    <xf numFmtId="49" fontId="10" fillId="0" borderId="30" xfId="0" applyNumberFormat="1" applyFont="1" applyBorder="1" applyAlignment="1" applyProtection="1">
      <alignment horizontal="left" vertical="top" wrapText="1" indent="1"/>
      <protection locked="0"/>
    </xf>
    <xf numFmtId="0" fontId="138" fillId="17" borderId="30" xfId="0" applyFont="1" applyFill="1" applyBorder="1" applyAlignment="1">
      <alignment horizontal="center" vertical="center" wrapText="1"/>
    </xf>
    <xf numFmtId="0" fontId="141" fillId="17" borderId="30" xfId="0" applyFont="1" applyFill="1" applyBorder="1" applyAlignment="1">
      <alignment horizontal="center" vertical="center" wrapText="1"/>
    </xf>
    <xf numFmtId="0" fontId="34" fillId="0" borderId="26" xfId="0" applyFont="1" applyBorder="1" applyAlignment="1">
      <alignment horizontal="left" vertical="center" wrapText="1" indent="1"/>
    </xf>
    <xf numFmtId="0" fontId="34" fillId="0" borderId="37" xfId="0" applyFont="1" applyBorder="1" applyAlignment="1">
      <alignment horizontal="left" vertical="center" wrapText="1" indent="1"/>
    </xf>
    <xf numFmtId="0" fontId="91" fillId="0" borderId="52" xfId="0" applyFont="1" applyBorder="1" applyAlignment="1">
      <alignment horizontal="right" vertical="center" wrapText="1"/>
    </xf>
    <xf numFmtId="0" fontId="91" fillId="0" borderId="40" xfId="0" applyFont="1" applyBorder="1" applyAlignment="1">
      <alignment horizontal="right" vertical="center" wrapText="1"/>
    </xf>
    <xf numFmtId="0" fontId="30" fillId="0" borderId="48" xfId="0" applyFont="1" applyBorder="1" applyAlignment="1">
      <alignment horizontal="left" vertical="top" wrapText="1" indent="1"/>
    </xf>
    <xf numFmtId="0" fontId="103" fillId="0" borderId="48" xfId="0" applyFont="1" applyBorder="1" applyAlignment="1">
      <alignment horizontal="left" vertical="top" wrapText="1" indent="1"/>
    </xf>
    <xf numFmtId="0" fontId="103" fillId="0" borderId="36" xfId="0" applyFont="1" applyBorder="1" applyAlignment="1">
      <alignment horizontal="left" vertical="top" wrapText="1" indent="1"/>
    </xf>
    <xf numFmtId="0" fontId="135" fillId="17" borderId="30" xfId="0" applyFont="1" applyFill="1" applyBorder="1" applyAlignment="1">
      <alignment horizontal="center" vertical="center" wrapText="1"/>
    </xf>
    <xf numFmtId="0" fontId="144" fillId="17" borderId="30" xfId="0" applyFont="1" applyFill="1" applyBorder="1" applyAlignment="1">
      <alignment horizontal="center" vertical="center" wrapText="1"/>
    </xf>
    <xf numFmtId="49" fontId="9" fillId="0" borderId="28" xfId="0" applyNumberFormat="1" applyFont="1" applyBorder="1" applyAlignment="1" applyProtection="1">
      <alignment horizontal="left" vertical="top"/>
      <protection locked="0"/>
    </xf>
    <xf numFmtId="49" fontId="9" fillId="0" borderId="40" xfId="0" applyNumberFormat="1" applyFont="1" applyBorder="1" applyAlignment="1" applyProtection="1">
      <alignment horizontal="left" vertical="top"/>
      <protection locked="0"/>
    </xf>
    <xf numFmtId="0" fontId="54" fillId="17" borderId="30" xfId="0" applyFont="1" applyFill="1" applyBorder="1" applyAlignment="1">
      <alignment horizontal="center" vertical="center" wrapText="1"/>
    </xf>
    <xf numFmtId="0" fontId="52" fillId="17" borderId="30" xfId="0" applyFont="1" applyFill="1" applyBorder="1" applyAlignment="1">
      <alignment horizontal="center" vertical="center" wrapText="1"/>
    </xf>
    <xf numFmtId="0" fontId="10" fillId="0" borderId="56" xfId="0" applyFont="1" applyBorder="1" applyAlignment="1">
      <alignment horizontal="center" vertical="center"/>
    </xf>
    <xf numFmtId="0" fontId="138" fillId="0" borderId="16" xfId="0" applyFont="1" applyBorder="1" applyAlignment="1">
      <alignment horizontal="center" vertical="center" textRotation="90" wrapText="1"/>
    </xf>
    <xf numFmtId="0" fontId="138" fillId="0" borderId="39" xfId="0" applyFont="1" applyBorder="1" applyAlignment="1">
      <alignment horizontal="center" vertical="center" textRotation="90" wrapText="1"/>
    </xf>
    <xf numFmtId="0" fontId="138" fillId="0" borderId="19" xfId="0" applyFont="1" applyBorder="1" applyAlignment="1">
      <alignment horizontal="center" vertical="center" textRotation="90" wrapText="1"/>
    </xf>
    <xf numFmtId="0" fontId="154" fillId="0" borderId="69" xfId="0" applyFont="1" applyBorder="1" applyAlignment="1">
      <alignment horizontal="left" vertical="center" wrapText="1" indent="1"/>
    </xf>
    <xf numFmtId="0" fontId="154" fillId="0" borderId="71" xfId="0" applyFont="1" applyBorder="1" applyAlignment="1">
      <alignment horizontal="left" vertical="center" wrapText="1" indent="1"/>
    </xf>
    <xf numFmtId="0" fontId="154" fillId="0" borderId="72" xfId="0" applyFont="1" applyBorder="1" applyAlignment="1">
      <alignment horizontal="left" vertical="center" wrapText="1" indent="1"/>
    </xf>
    <xf numFmtId="0" fontId="160" fillId="0" borderId="39" xfId="0" applyFont="1" applyBorder="1" applyAlignment="1">
      <alignment horizontal="center" vertical="center" textRotation="90" wrapText="1"/>
    </xf>
    <xf numFmtId="0" fontId="159" fillId="0" borderId="16" xfId="0" applyFont="1" applyBorder="1" applyAlignment="1">
      <alignment horizontal="center" vertical="center" textRotation="90" wrapText="1"/>
    </xf>
    <xf numFmtId="0" fontId="159" fillId="0" borderId="39" xfId="0" applyFont="1" applyBorder="1" applyAlignment="1">
      <alignment horizontal="center" vertical="center" textRotation="90" wrapText="1"/>
    </xf>
    <xf numFmtId="0" fontId="159" fillId="0" borderId="19" xfId="0" applyFont="1" applyBorder="1" applyAlignment="1">
      <alignment horizontal="center" vertical="center" textRotation="90" wrapText="1"/>
    </xf>
    <xf numFmtId="49" fontId="10" fillId="0" borderId="28" xfId="0" applyNumberFormat="1" applyFont="1" applyBorder="1" applyAlignment="1" applyProtection="1">
      <alignment horizontal="left" vertical="top" indent="1"/>
      <protection locked="0"/>
    </xf>
    <xf numFmtId="49" fontId="10" fillId="0" borderId="40" xfId="0" applyNumberFormat="1" applyFont="1" applyBorder="1" applyAlignment="1" applyProtection="1">
      <alignment horizontal="left" vertical="top" indent="1"/>
      <protection locked="0"/>
    </xf>
    <xf numFmtId="0" fontId="10" fillId="0" borderId="59" xfId="0" applyFont="1" applyBorder="1" applyAlignment="1">
      <alignment horizontal="center" vertical="center" wrapText="1"/>
    </xf>
    <xf numFmtId="0" fontId="30" fillId="0" borderId="7" xfId="0" applyFont="1" applyBorder="1" applyAlignment="1">
      <alignment vertical="center"/>
    </xf>
    <xf numFmtId="49" fontId="10" fillId="0" borderId="30" xfId="0" applyNumberFormat="1" applyFont="1" applyBorder="1" applyAlignment="1" applyProtection="1">
      <alignment horizontal="left" vertical="top" indent="1"/>
      <protection locked="0"/>
    </xf>
    <xf numFmtId="0" fontId="40" fillId="0" borderId="36" xfId="0" applyFont="1" applyBorder="1" applyAlignment="1">
      <alignment horizontal="left" vertical="center" wrapText="1" indent="1"/>
    </xf>
    <xf numFmtId="0" fontId="69" fillId="19" borderId="30" xfId="0" applyFont="1" applyFill="1" applyBorder="1" applyAlignment="1">
      <alignment horizontal="center" vertical="center" wrapText="1"/>
    </xf>
    <xf numFmtId="0" fontId="48" fillId="19" borderId="30" xfId="0" applyFont="1" applyFill="1" applyBorder="1" applyAlignment="1">
      <alignment horizontal="center" vertical="center" wrapText="1"/>
    </xf>
    <xf numFmtId="0" fontId="30" fillId="0" borderId="26" xfId="0" quotePrefix="1" applyFont="1" applyBorder="1" applyAlignment="1" applyProtection="1">
      <alignment horizontal="center" vertical="center" wrapText="1"/>
      <protection locked="0"/>
    </xf>
    <xf numFmtId="0" fontId="30" fillId="0" borderId="37" xfId="0" quotePrefix="1" applyFont="1" applyBorder="1" applyAlignment="1" applyProtection="1">
      <alignment horizontal="center" vertical="center" wrapText="1"/>
      <protection locked="0"/>
    </xf>
    <xf numFmtId="0" fontId="30" fillId="0" borderId="31" xfId="0" quotePrefix="1" applyFont="1" applyBorder="1" applyAlignment="1" applyProtection="1">
      <alignment horizontal="center" vertical="center" wrapText="1"/>
      <protection locked="0"/>
    </xf>
    <xf numFmtId="0" fontId="15" fillId="0" borderId="7" xfId="0" applyFont="1" applyBorder="1" applyAlignment="1">
      <alignment vertical="center"/>
    </xf>
    <xf numFmtId="49" fontId="9" fillId="0" borderId="52" xfId="0" applyNumberFormat="1" applyFont="1" applyBorder="1" applyAlignment="1" applyProtection="1">
      <alignment horizontal="left" vertical="top" wrapText="1" indent="1"/>
      <protection locked="0"/>
    </xf>
    <xf numFmtId="49" fontId="9" fillId="0" borderId="28" xfId="0" applyNumberFormat="1" applyFont="1" applyBorder="1" applyAlignment="1" applyProtection="1">
      <alignment horizontal="left" vertical="top" wrapText="1" indent="1"/>
      <protection locked="0"/>
    </xf>
    <xf numFmtId="49" fontId="9" fillId="0" borderId="40" xfId="0" applyNumberFormat="1" applyFont="1" applyBorder="1" applyAlignment="1" applyProtection="1">
      <alignment horizontal="left" vertical="top" wrapText="1" indent="1"/>
      <protection locked="0"/>
    </xf>
    <xf numFmtId="0" fontId="69" fillId="19" borderId="50" xfId="0" applyFont="1" applyFill="1" applyBorder="1" applyAlignment="1">
      <alignment horizontal="center" vertical="center" wrapText="1"/>
    </xf>
    <xf numFmtId="0" fontId="48" fillId="19" borderId="7" xfId="0" applyFont="1" applyFill="1" applyBorder="1" applyAlignment="1">
      <alignment horizontal="center" vertical="center" wrapText="1"/>
    </xf>
    <xf numFmtId="0" fontId="48" fillId="19" borderId="41" xfId="0" applyFont="1" applyFill="1" applyBorder="1" applyAlignment="1">
      <alignment horizontal="center" vertical="center" wrapText="1"/>
    </xf>
    <xf numFmtId="49" fontId="36" fillId="0" borderId="28" xfId="0" applyNumberFormat="1" applyFont="1" applyBorder="1" applyAlignment="1" applyProtection="1">
      <alignment horizontal="left" vertical="top" wrapText="1" indent="1"/>
      <protection locked="0"/>
    </xf>
    <xf numFmtId="49" fontId="36" fillId="0" borderId="40" xfId="0" applyNumberFormat="1" applyFont="1" applyBorder="1" applyAlignment="1" applyProtection="1">
      <alignment horizontal="left" vertical="top" wrapText="1" indent="1"/>
      <protection locked="0"/>
    </xf>
    <xf numFmtId="0" fontId="10" fillId="0" borderId="31" xfId="0" applyFont="1" applyBorder="1" applyAlignment="1" applyProtection="1">
      <alignment vertical="center" wrapText="1"/>
      <protection locked="0"/>
    </xf>
  </cellXfs>
  <cellStyles count="3">
    <cellStyle name="60% - Accent1" xfId="1" builtinId="32"/>
    <cellStyle name="Hyperlink" xfId="2" builtinId="8"/>
    <cellStyle name="Normal" xfId="0" builtinId="0"/>
  </cellStyles>
  <dxfs count="0"/>
  <tableStyles count="0" defaultTableStyle="TableStyleMedium2" defaultPivotStyle="PivotStyleLight16"/>
  <colors>
    <mruColors>
      <color rgb="FF0563C1"/>
      <color rgb="FFC0BB7E"/>
      <color rgb="FFC2E49C"/>
      <color rgb="FF4A4428"/>
      <color rgb="FF800000"/>
      <color rgb="FFC7DDF1"/>
      <color rgb="FF458DCF"/>
      <color rgb="FFB6DF89"/>
      <color rgb="FF82C836"/>
      <color rgb="FFC8BE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Elevation Profile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'Emery Calc'!$H$1</c:f>
              <c:strCache>
                <c:ptCount val="1"/>
                <c:pt idx="0">
                  <c:v>Adj. Elevation</c:v>
                </c:pt>
              </c:strCache>
            </c:strRef>
          </c:tx>
          <c:spPr>
            <a:ln w="19050" cap="rnd">
              <a:solidFill>
                <a:schemeClr val="accent1"/>
              </a:solidFill>
              <a:round/>
            </a:ln>
            <a:effectLst/>
          </c:spPr>
          <c:marker>
            <c:symbol val="none"/>
          </c:marker>
          <c:xVal>
            <c:numRef>
              <c:f>'Emery Calc'!$F$2:$F$31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numCache>
            </c:numRef>
          </c:xVal>
          <c:yVal>
            <c:numRef>
              <c:f>'Emery Calc'!$H$2:$H$31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numCache>
            </c:numRef>
          </c:yVal>
          <c:smooth val="1"/>
          <c:extLst>
            <c:ext xmlns:c16="http://schemas.microsoft.com/office/drawing/2014/chart" uri="{C3380CC4-5D6E-409C-BE32-E72D297353CC}">
              <c16:uniqueId val="{00000000-FF08-43FE-87CF-0CD2FBA2DE94}"/>
            </c:ext>
          </c:extLst>
        </c:ser>
        <c:dLbls>
          <c:showLegendKey val="0"/>
          <c:showVal val="0"/>
          <c:showCatName val="0"/>
          <c:showSerName val="0"/>
          <c:showPercent val="0"/>
          <c:showBubbleSize val="0"/>
        </c:dLbls>
        <c:axId val="1759546528"/>
        <c:axId val="1759546944"/>
      </c:scatterChart>
      <c:valAx>
        <c:axId val="1759546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Cumulative</a:t>
                </a:r>
                <a:r>
                  <a:rPr lang="en-CA" baseline="0"/>
                  <a:t> Distance (m; Adjusted)</a:t>
                </a:r>
                <a:endParaRPr lang="en-CA"/>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546944"/>
        <c:crosses val="autoZero"/>
        <c:crossBetween val="midCat"/>
      </c:valAx>
      <c:valAx>
        <c:axId val="17595469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Elevation (m; Adjusted)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5465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533869</xdr:colOff>
      <xdr:row>38</xdr:row>
      <xdr:rowOff>76809</xdr:rowOff>
    </xdr:to>
    <xdr:pic>
      <xdr:nvPicPr>
        <xdr:cNvPr id="4" name="Picture 3">
          <a:extLst>
            <a:ext uri="{FF2B5EF4-FFF2-40B4-BE49-F238E27FC236}">
              <a16:creationId xmlns:a16="http://schemas.microsoft.com/office/drawing/2014/main" id="{B3CD179C-0B3C-54AE-56FE-EF5D195101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410669" cy="7026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5772150</xdr:colOff>
      <xdr:row>26</xdr:row>
      <xdr:rowOff>1876425</xdr:rowOff>
    </xdr:from>
    <xdr:ext cx="184731" cy="264560"/>
    <xdr:sp macro="" textlink="">
      <xdr:nvSpPr>
        <xdr:cNvPr id="2" name="TextBox 1">
          <a:extLst>
            <a:ext uri="{FF2B5EF4-FFF2-40B4-BE49-F238E27FC236}">
              <a16:creationId xmlns:a16="http://schemas.microsoft.com/office/drawing/2014/main" id="{BFCF1B13-2DCA-490C-9935-FD9731B2A85D}"/>
            </a:ext>
          </a:extLst>
        </xdr:cNvPr>
        <xdr:cNvSpPr txBox="1"/>
      </xdr:nvSpPr>
      <xdr:spPr>
        <a:xfrm>
          <a:off x="5772150" y="177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8</xdr:col>
      <xdr:colOff>229509</xdr:colOff>
      <xdr:row>0</xdr:row>
      <xdr:rowOff>190499</xdr:rowOff>
    </xdr:from>
    <xdr:to>
      <xdr:col>20</xdr:col>
      <xdr:colOff>498929</xdr:colOff>
      <xdr:row>14</xdr:row>
      <xdr:rowOff>45358</xdr:rowOff>
    </xdr:to>
    <xdr:graphicFrame macro="">
      <xdr:nvGraphicFramePr>
        <xdr:cNvPr id="3" name="Chart 2">
          <a:extLst>
            <a:ext uri="{FF2B5EF4-FFF2-40B4-BE49-F238E27FC236}">
              <a16:creationId xmlns:a16="http://schemas.microsoft.com/office/drawing/2014/main" id="{A9053E5D-90FE-FD75-72B6-3615438DAC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274A3-BA6F-4AB4-8906-CD350F4DB542}">
  <dimension ref="A1"/>
  <sheetViews>
    <sheetView showGridLines="0" tabSelected="1" workbookViewId="0"/>
  </sheetViews>
  <sheetFormatPr defaultRowHeight="14.4" x14ac:dyDescent="0.3"/>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E4973-FBBE-4726-89E2-B8B2A8F076E7}">
  <dimension ref="A1:E14"/>
  <sheetViews>
    <sheetView zoomScale="70" zoomScaleNormal="70" workbookViewId="0">
      <selection activeCell="A12" sqref="A12:E12"/>
    </sheetView>
  </sheetViews>
  <sheetFormatPr defaultRowHeight="14.4" x14ac:dyDescent="0.3"/>
  <cols>
    <col min="1" max="1" width="14.5546875" customWidth="1"/>
    <col min="2" max="2" width="99.109375" customWidth="1"/>
    <col min="3" max="5" width="15.44140625" customWidth="1"/>
  </cols>
  <sheetData>
    <row r="1" spans="1:5" ht="31.2" x14ac:dyDescent="0.3">
      <c r="A1" s="498" t="s">
        <v>173</v>
      </c>
      <c r="B1" s="500"/>
      <c r="C1" s="500"/>
      <c r="D1" s="500"/>
      <c r="E1" s="501"/>
    </row>
    <row r="2" spans="1:5" ht="152.25" customHeight="1" x14ac:dyDescent="0.3">
      <c r="A2" s="621" t="s">
        <v>456</v>
      </c>
      <c r="B2" s="622"/>
      <c r="C2" s="622"/>
      <c r="D2" s="622"/>
      <c r="E2" s="623"/>
    </row>
    <row r="3" spans="1:5" ht="42" customHeight="1" x14ac:dyDescent="0.3">
      <c r="A3" s="233"/>
      <c r="B3" s="233" t="s">
        <v>174</v>
      </c>
      <c r="C3" s="234" t="s">
        <v>163</v>
      </c>
      <c r="D3" s="234" t="s">
        <v>164</v>
      </c>
      <c r="E3" s="234" t="s">
        <v>175</v>
      </c>
    </row>
    <row r="4" spans="1:5" ht="82.5" customHeight="1" x14ac:dyDescent="0.3">
      <c r="A4" s="639" t="s">
        <v>166</v>
      </c>
      <c r="B4" s="235" t="s">
        <v>176</v>
      </c>
      <c r="C4" s="236"/>
      <c r="D4" s="641"/>
      <c r="E4" s="644"/>
    </row>
    <row r="5" spans="1:5" ht="141" customHeight="1" x14ac:dyDescent="0.3">
      <c r="A5" s="639"/>
      <c r="B5" s="215" t="s">
        <v>457</v>
      </c>
      <c r="C5" s="216">
        <v>3</v>
      </c>
      <c r="D5" s="642"/>
      <c r="E5" s="645"/>
    </row>
    <row r="6" spans="1:5" ht="117" customHeight="1" x14ac:dyDescent="0.3">
      <c r="A6" s="639"/>
      <c r="B6" s="217" t="s">
        <v>458</v>
      </c>
      <c r="C6" s="214">
        <v>4</v>
      </c>
      <c r="D6" s="642"/>
      <c r="E6" s="645"/>
    </row>
    <row r="7" spans="1:5" ht="37.5" customHeight="1" x14ac:dyDescent="0.3">
      <c r="A7" s="639"/>
      <c r="B7" s="218" t="s">
        <v>177</v>
      </c>
      <c r="C7" s="219"/>
      <c r="D7" s="642"/>
      <c r="E7" s="645"/>
    </row>
    <row r="8" spans="1:5" ht="231.6" thickBot="1" x14ac:dyDescent="0.35">
      <c r="A8" s="640"/>
      <c r="B8" s="220" t="s">
        <v>459</v>
      </c>
      <c r="C8" s="221">
        <v>6</v>
      </c>
      <c r="D8" s="643"/>
      <c r="E8" s="646"/>
    </row>
    <row r="9" spans="1:5" ht="161.25" customHeight="1" x14ac:dyDescent="0.3">
      <c r="A9" s="222" t="s">
        <v>178</v>
      </c>
      <c r="B9" s="222" t="s">
        <v>179</v>
      </c>
      <c r="C9" s="223">
        <v>1</v>
      </c>
      <c r="D9" s="224"/>
      <c r="E9" s="225"/>
    </row>
    <row r="10" spans="1:5" ht="40.5" customHeight="1" x14ac:dyDescent="0.4">
      <c r="A10" s="226"/>
      <c r="B10" s="227" t="s">
        <v>170</v>
      </c>
      <c r="C10" s="228">
        <f>C5+C8+C9</f>
        <v>10</v>
      </c>
      <c r="D10" s="228">
        <f>SUM(D4:D9)</f>
        <v>0</v>
      </c>
      <c r="E10" s="228">
        <f>SUM(E4:E9)</f>
        <v>0</v>
      </c>
    </row>
    <row r="11" spans="1:5" ht="21" x14ac:dyDescent="0.4">
      <c r="A11" s="230"/>
      <c r="B11" s="231"/>
      <c r="C11" s="231"/>
      <c r="D11" s="232"/>
      <c r="E11" s="232"/>
    </row>
    <row r="12" spans="1:5" ht="286.5" customHeight="1" x14ac:dyDescent="0.3">
      <c r="A12" s="647" t="s">
        <v>160</v>
      </c>
      <c r="B12" s="648"/>
      <c r="C12" s="648"/>
      <c r="D12" s="648"/>
      <c r="E12" s="649"/>
    </row>
    <row r="13" spans="1:5" ht="21" x14ac:dyDescent="0.4">
      <c r="A13" s="230"/>
      <c r="B13" s="231"/>
      <c r="C13" s="231"/>
      <c r="D13" s="231"/>
      <c r="E13" s="231"/>
    </row>
    <row r="14" spans="1:5" ht="23.4" x14ac:dyDescent="0.45">
      <c r="A14" s="202" t="s">
        <v>128</v>
      </c>
      <c r="B14" s="231"/>
      <c r="C14" s="231"/>
      <c r="D14" s="231"/>
      <c r="E14" s="231"/>
    </row>
  </sheetData>
  <mergeCells count="5">
    <mergeCell ref="A2:E2"/>
    <mergeCell ref="A4:A8"/>
    <mergeCell ref="D4:D8"/>
    <mergeCell ref="E4:E8"/>
    <mergeCell ref="A12:E12"/>
  </mergeCells>
  <hyperlinks>
    <hyperlink ref="A14" location="'Credit Summary'!A1" display="Return to Credit Summary Table " xr:uid="{33B47415-5215-41C2-8ACF-52494308434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840D9-CEA5-4A82-9B19-78D50125E9AA}">
  <dimension ref="A1:F24"/>
  <sheetViews>
    <sheetView zoomScale="70" zoomScaleNormal="70" workbookViewId="0">
      <selection activeCell="A23" sqref="A23:B23"/>
    </sheetView>
  </sheetViews>
  <sheetFormatPr defaultRowHeight="14.4" x14ac:dyDescent="0.3"/>
  <cols>
    <col min="1" max="1" width="14" customWidth="1"/>
    <col min="2" max="2" width="79.44140625" customWidth="1"/>
    <col min="3" max="3" width="59.33203125" customWidth="1"/>
    <col min="4" max="4" width="14.109375" customWidth="1"/>
    <col min="5" max="6" width="16.109375" customWidth="1"/>
  </cols>
  <sheetData>
    <row r="1" spans="1:6" ht="31.2" x14ac:dyDescent="0.3">
      <c r="A1" s="502" t="s">
        <v>180</v>
      </c>
      <c r="B1" s="503"/>
      <c r="C1" s="504"/>
      <c r="D1" s="504"/>
      <c r="E1" s="505"/>
      <c r="F1" s="506"/>
    </row>
    <row r="2" spans="1:6" ht="204" customHeight="1" x14ac:dyDescent="0.3">
      <c r="A2" s="650" t="s">
        <v>460</v>
      </c>
      <c r="B2" s="651"/>
      <c r="C2" s="651"/>
      <c r="D2" s="651"/>
      <c r="E2" s="651"/>
      <c r="F2" s="652"/>
    </row>
    <row r="3" spans="1:6" ht="46.5" customHeight="1" x14ac:dyDescent="0.3">
      <c r="A3" s="263"/>
      <c r="B3" s="264" t="s">
        <v>181</v>
      </c>
      <c r="C3" s="653" t="s">
        <v>65</v>
      </c>
      <c r="D3" s="654"/>
      <c r="E3" s="212" t="s">
        <v>182</v>
      </c>
      <c r="F3" s="212" t="s">
        <v>183</v>
      </c>
    </row>
    <row r="4" spans="1:6" ht="32.25" customHeight="1" x14ac:dyDescent="0.35">
      <c r="A4" s="237"/>
      <c r="B4" s="238" t="s">
        <v>184</v>
      </c>
      <c r="C4" s="239"/>
      <c r="D4" s="240"/>
      <c r="E4" s="240"/>
      <c r="F4" s="241"/>
    </row>
    <row r="5" spans="1:6" ht="40.5" customHeight="1" x14ac:dyDescent="0.3">
      <c r="A5" s="663" t="s">
        <v>166</v>
      </c>
      <c r="B5" s="655" t="s">
        <v>185</v>
      </c>
      <c r="C5" s="242" t="s">
        <v>186</v>
      </c>
      <c r="D5" s="243">
        <v>15</v>
      </c>
      <c r="E5" s="657"/>
      <c r="F5" s="660"/>
    </row>
    <row r="6" spans="1:6" ht="40.5" customHeight="1" x14ac:dyDescent="0.3">
      <c r="A6" s="664"/>
      <c r="B6" s="655"/>
      <c r="C6" s="242" t="s">
        <v>187</v>
      </c>
      <c r="D6" s="244">
        <v>11</v>
      </c>
      <c r="E6" s="658"/>
      <c r="F6" s="661"/>
    </row>
    <row r="7" spans="1:6" ht="40.5" customHeight="1" x14ac:dyDescent="0.3">
      <c r="A7" s="664"/>
      <c r="B7" s="655"/>
      <c r="C7" s="242" t="s">
        <v>188</v>
      </c>
      <c r="D7" s="244">
        <v>8</v>
      </c>
      <c r="E7" s="658"/>
      <c r="F7" s="661"/>
    </row>
    <row r="8" spans="1:6" ht="40.5" customHeight="1" x14ac:dyDescent="0.3">
      <c r="A8" s="664"/>
      <c r="B8" s="655"/>
      <c r="C8" s="242" t="s">
        <v>189</v>
      </c>
      <c r="D8" s="244">
        <v>4</v>
      </c>
      <c r="E8" s="658"/>
      <c r="F8" s="661"/>
    </row>
    <row r="9" spans="1:6" ht="40.5" customHeight="1" x14ac:dyDescent="0.3">
      <c r="A9" s="664"/>
      <c r="B9" s="656"/>
      <c r="C9" s="242" t="s">
        <v>190</v>
      </c>
      <c r="D9" s="244">
        <v>2</v>
      </c>
      <c r="E9" s="659"/>
      <c r="F9" s="662"/>
    </row>
    <row r="10" spans="1:6" ht="36.75" customHeight="1" x14ac:dyDescent="0.3">
      <c r="A10" s="664"/>
      <c r="B10" s="238" t="s">
        <v>191</v>
      </c>
      <c r="C10" s="242"/>
      <c r="D10" s="244"/>
      <c r="E10" s="247"/>
      <c r="F10" s="248"/>
    </row>
    <row r="11" spans="1:6" ht="107.25" customHeight="1" x14ac:dyDescent="0.3">
      <c r="A11" s="664"/>
      <c r="B11" s="655" t="s">
        <v>192</v>
      </c>
      <c r="C11" s="242" t="s">
        <v>461</v>
      </c>
      <c r="D11" s="244">
        <v>8</v>
      </c>
      <c r="E11" s="657"/>
      <c r="F11" s="660"/>
    </row>
    <row r="12" spans="1:6" ht="107.25" customHeight="1" thickBot="1" x14ac:dyDescent="0.35">
      <c r="A12" s="665"/>
      <c r="B12" s="669"/>
      <c r="C12" s="249" t="s">
        <v>462</v>
      </c>
      <c r="D12" s="250">
        <v>4</v>
      </c>
      <c r="E12" s="670"/>
      <c r="F12" s="671"/>
    </row>
    <row r="13" spans="1:6" ht="69.75" customHeight="1" x14ac:dyDescent="0.3">
      <c r="A13" s="675" t="s">
        <v>178</v>
      </c>
      <c r="B13" s="245" t="s">
        <v>193</v>
      </c>
      <c r="C13" s="251"/>
      <c r="D13" s="252">
        <v>2</v>
      </c>
      <c r="E13" s="253"/>
      <c r="F13" s="246"/>
    </row>
    <row r="14" spans="1:6" ht="69.75" customHeight="1" x14ac:dyDescent="0.3">
      <c r="A14" s="664"/>
      <c r="B14" s="254" t="s">
        <v>194</v>
      </c>
      <c r="C14" s="242"/>
      <c r="D14" s="244">
        <v>2</v>
      </c>
      <c r="E14" s="247"/>
      <c r="F14" s="248"/>
    </row>
    <row r="15" spans="1:6" ht="52.5" customHeight="1" x14ac:dyDescent="0.3">
      <c r="A15" s="676"/>
      <c r="B15" s="489" t="s">
        <v>298</v>
      </c>
      <c r="C15" s="490"/>
      <c r="D15" s="244">
        <v>1</v>
      </c>
      <c r="E15" s="490"/>
      <c r="F15" s="490"/>
    </row>
    <row r="16" spans="1:6" ht="49.5" customHeight="1" x14ac:dyDescent="0.35">
      <c r="A16" s="237"/>
      <c r="B16" s="255"/>
      <c r="C16" s="256" t="s">
        <v>195</v>
      </c>
      <c r="D16" s="257">
        <f>D5+D13+D14+D15</f>
        <v>20</v>
      </c>
      <c r="E16" s="257">
        <f>SUM(E5:E15)</f>
        <v>0</v>
      </c>
      <c r="F16" s="257">
        <f>SUM(F5:F15)</f>
        <v>0</v>
      </c>
    </row>
    <row r="17" spans="1:6" ht="162" customHeight="1" x14ac:dyDescent="0.3">
      <c r="A17" s="672" t="s">
        <v>463</v>
      </c>
      <c r="B17" s="672"/>
      <c r="C17" s="672"/>
      <c r="D17" s="672"/>
      <c r="E17" s="672"/>
      <c r="F17" s="672"/>
    </row>
    <row r="18" spans="1:6" ht="72.900000000000006" customHeight="1" x14ac:dyDescent="0.3">
      <c r="A18" s="673" t="s">
        <v>464</v>
      </c>
      <c r="B18" s="674"/>
      <c r="C18" s="674"/>
      <c r="D18" s="674"/>
      <c r="E18" s="674"/>
      <c r="F18" s="674"/>
    </row>
    <row r="19" spans="1:6" ht="203.1" customHeight="1" x14ac:dyDescent="0.3">
      <c r="A19" s="666" t="s">
        <v>144</v>
      </c>
      <c r="B19" s="667"/>
      <c r="C19" s="667"/>
      <c r="D19" s="667"/>
      <c r="E19" s="667"/>
      <c r="F19" s="667"/>
    </row>
    <row r="20" spans="1:6" x14ac:dyDescent="0.3">
      <c r="E20" s="208"/>
    </row>
    <row r="21" spans="1:6" x14ac:dyDescent="0.3">
      <c r="E21" s="208"/>
    </row>
    <row r="22" spans="1:6" x14ac:dyDescent="0.3">
      <c r="E22" s="208"/>
    </row>
    <row r="23" spans="1:6" ht="23.4" x14ac:dyDescent="0.45">
      <c r="A23" s="668" t="s">
        <v>128</v>
      </c>
      <c r="B23" s="668"/>
      <c r="E23" s="208"/>
    </row>
    <row r="24" spans="1:6" x14ac:dyDescent="0.3">
      <c r="E24" s="208"/>
    </row>
  </sheetData>
  <mergeCells count="14">
    <mergeCell ref="A19:F19"/>
    <mergeCell ref="A23:B23"/>
    <mergeCell ref="B11:B12"/>
    <mergeCell ref="E11:E12"/>
    <mergeCell ref="F11:F12"/>
    <mergeCell ref="A17:F17"/>
    <mergeCell ref="A18:F18"/>
    <mergeCell ref="A13:A15"/>
    <mergeCell ref="A2:F2"/>
    <mergeCell ref="C3:D3"/>
    <mergeCell ref="B5:B9"/>
    <mergeCell ref="E5:E9"/>
    <mergeCell ref="F5:F9"/>
    <mergeCell ref="A5:A12"/>
  </mergeCells>
  <hyperlinks>
    <hyperlink ref="A23" location="'Credit Summary'!A1" display="#'Credit Summary'!A1" xr:uid="{C0215785-9C2C-41C5-9312-11CEAAA78207}"/>
    <hyperlink ref="A23:B23" location="'Credit Summary'!A1" display="Return to Credit Summary Table " xr:uid="{A3B76CDB-292C-47D8-9884-5D76D2FBF1F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AA610-7A65-4523-96C4-36562B759B1D}">
  <dimension ref="A1:F13"/>
  <sheetViews>
    <sheetView zoomScale="70" zoomScaleNormal="70" workbookViewId="0">
      <selection activeCell="A13" sqref="A13:C13"/>
    </sheetView>
  </sheetViews>
  <sheetFormatPr defaultRowHeight="14.4" x14ac:dyDescent="0.3"/>
  <cols>
    <col min="1" max="1" width="15.109375" customWidth="1"/>
    <col min="2" max="2" width="76.6640625" customWidth="1"/>
    <col min="3" max="3" width="37.109375" customWidth="1"/>
    <col min="4" max="4" width="11.6640625" customWidth="1"/>
    <col min="5" max="5" width="13.88671875" customWidth="1"/>
    <col min="6" max="6" width="15.33203125" customWidth="1"/>
  </cols>
  <sheetData>
    <row r="1" spans="1:6" ht="31.2" x14ac:dyDescent="0.3">
      <c r="A1" s="259" t="s">
        <v>465</v>
      </c>
      <c r="B1" s="260"/>
      <c r="C1" s="260"/>
      <c r="D1" s="261"/>
      <c r="E1" s="260"/>
      <c r="F1" s="262"/>
    </row>
    <row r="2" spans="1:6" ht="224.25" customHeight="1" x14ac:dyDescent="0.3">
      <c r="A2" s="677" t="s">
        <v>196</v>
      </c>
      <c r="B2" s="678"/>
      <c r="C2" s="678"/>
      <c r="D2" s="678"/>
      <c r="E2" s="678"/>
      <c r="F2" s="679"/>
    </row>
    <row r="3" spans="1:6" ht="63.6" customHeight="1" x14ac:dyDescent="0.3">
      <c r="A3" s="273"/>
      <c r="B3" s="276" t="s">
        <v>197</v>
      </c>
      <c r="C3" s="653" t="s">
        <v>163</v>
      </c>
      <c r="D3" s="680"/>
      <c r="E3" s="205" t="s">
        <v>164</v>
      </c>
      <c r="F3" s="205" t="s">
        <v>165</v>
      </c>
    </row>
    <row r="4" spans="1:6" ht="155.25" customHeight="1" x14ac:dyDescent="0.3">
      <c r="A4" s="681" t="s">
        <v>166</v>
      </c>
      <c r="B4" s="683" t="s">
        <v>466</v>
      </c>
      <c r="C4" s="271" t="s">
        <v>198</v>
      </c>
      <c r="D4" s="197">
        <v>5</v>
      </c>
      <c r="E4" s="685"/>
      <c r="F4" s="685"/>
    </row>
    <row r="5" spans="1:6" ht="162" customHeight="1" thickBot="1" x14ac:dyDescent="0.35">
      <c r="A5" s="682"/>
      <c r="B5" s="684"/>
      <c r="C5" s="268" t="s">
        <v>199</v>
      </c>
      <c r="D5" s="269">
        <v>3</v>
      </c>
      <c r="E5" s="686"/>
      <c r="F5" s="686"/>
    </row>
    <row r="6" spans="1:6" x14ac:dyDescent="0.3">
      <c r="A6" s="681" t="s">
        <v>178</v>
      </c>
      <c r="B6" s="695" t="s">
        <v>200</v>
      </c>
      <c r="C6" s="631"/>
      <c r="D6" s="625">
        <v>2</v>
      </c>
      <c r="E6" s="685"/>
      <c r="F6" s="685"/>
    </row>
    <row r="7" spans="1:6" ht="127.5" customHeight="1" x14ac:dyDescent="0.3">
      <c r="A7" s="694"/>
      <c r="B7" s="587"/>
      <c r="C7" s="632"/>
      <c r="D7" s="626"/>
      <c r="E7" s="696"/>
      <c r="F7" s="696"/>
    </row>
    <row r="8" spans="1:6" ht="30.75" customHeight="1" x14ac:dyDescent="0.3">
      <c r="A8" s="265"/>
      <c r="B8" s="687" t="s">
        <v>170</v>
      </c>
      <c r="C8" s="688"/>
      <c r="D8" s="209">
        <f>D4+D6</f>
        <v>7</v>
      </c>
      <c r="E8" s="209">
        <f>E4+E6</f>
        <v>0</v>
      </c>
      <c r="F8" s="209">
        <f>F4+F6</f>
        <v>0</v>
      </c>
    </row>
    <row r="9" spans="1:6" ht="248.1" customHeight="1" x14ac:dyDescent="0.3">
      <c r="A9" s="689" t="s">
        <v>144</v>
      </c>
      <c r="B9" s="690"/>
      <c r="C9" s="690"/>
      <c r="D9" s="690"/>
      <c r="E9" s="690"/>
      <c r="F9" s="691"/>
    </row>
    <row r="10" spans="1:6" x14ac:dyDescent="0.3">
      <c r="A10" s="272"/>
      <c r="D10" s="208"/>
    </row>
    <row r="11" spans="1:6" x14ac:dyDescent="0.3">
      <c r="D11" s="208"/>
    </row>
    <row r="12" spans="1:6" x14ac:dyDescent="0.3">
      <c r="A12" s="272"/>
      <c r="D12" s="208"/>
    </row>
    <row r="13" spans="1:6" ht="23.4" x14ac:dyDescent="0.45">
      <c r="A13" s="692" t="s">
        <v>128</v>
      </c>
      <c r="B13" s="693"/>
      <c r="C13" s="693"/>
      <c r="D13" s="208"/>
    </row>
  </sheetData>
  <mergeCells count="15">
    <mergeCell ref="B8:C8"/>
    <mergeCell ref="A9:F9"/>
    <mergeCell ref="A13:C13"/>
    <mergeCell ref="A6:A7"/>
    <mergeCell ref="B6:B7"/>
    <mergeCell ref="C6:C7"/>
    <mergeCell ref="D6:D7"/>
    <mergeCell ref="E6:E7"/>
    <mergeCell ref="F6:F7"/>
    <mergeCell ref="A2:F2"/>
    <mergeCell ref="C3:D3"/>
    <mergeCell ref="A4:A5"/>
    <mergeCell ref="B4:B5"/>
    <mergeCell ref="E4:E5"/>
    <mergeCell ref="F4:F5"/>
  </mergeCells>
  <hyperlinks>
    <hyperlink ref="A13:C13" location="'Credit Summary'!A1" display="Return to Credit Summary Table " xr:uid="{7084A917-57D5-4D2C-93B2-FB81401EBF9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6C48A-996E-4A83-8AE2-BC37C8A5B23F}">
  <dimension ref="A1:F20"/>
  <sheetViews>
    <sheetView zoomScale="70" zoomScaleNormal="70" workbookViewId="0">
      <selection activeCell="A20" sqref="A20:B20"/>
    </sheetView>
  </sheetViews>
  <sheetFormatPr defaultRowHeight="14.4" x14ac:dyDescent="0.3"/>
  <cols>
    <col min="1" max="1" width="14.5546875" customWidth="1"/>
    <col min="2" max="2" width="76.6640625" customWidth="1"/>
    <col min="3" max="3" width="54.44140625" customWidth="1"/>
    <col min="4" max="4" width="17" customWidth="1"/>
    <col min="5" max="6" width="16.109375" customWidth="1"/>
  </cols>
  <sheetData>
    <row r="1" spans="1:6" ht="31.2" x14ac:dyDescent="0.3">
      <c r="A1" s="259" t="s">
        <v>429</v>
      </c>
      <c r="B1" s="260"/>
      <c r="C1" s="260"/>
      <c r="D1" s="261"/>
      <c r="E1" s="260"/>
      <c r="F1" s="262"/>
    </row>
    <row r="2" spans="1:6" ht="239.25" customHeight="1" x14ac:dyDescent="0.3">
      <c r="A2" s="710" t="s">
        <v>415</v>
      </c>
      <c r="B2" s="651"/>
      <c r="C2" s="651"/>
      <c r="D2" s="651"/>
      <c r="E2" s="651"/>
      <c r="F2" s="652"/>
    </row>
    <row r="3" spans="1:6" ht="44.25" customHeight="1" x14ac:dyDescent="0.3">
      <c r="A3" s="293"/>
      <c r="B3" s="294" t="s">
        <v>201</v>
      </c>
      <c r="C3" s="711" t="s">
        <v>163</v>
      </c>
      <c r="D3" s="712"/>
      <c r="E3" s="295" t="s">
        <v>164</v>
      </c>
      <c r="F3" s="295" t="s">
        <v>202</v>
      </c>
    </row>
    <row r="4" spans="1:6" ht="62.25" customHeight="1" x14ac:dyDescent="0.3">
      <c r="A4" s="713" t="s">
        <v>166</v>
      </c>
      <c r="B4" s="715" t="s">
        <v>203</v>
      </c>
      <c r="C4" s="279" t="s">
        <v>204</v>
      </c>
      <c r="D4" s="280">
        <v>12</v>
      </c>
      <c r="E4" s="718"/>
      <c r="F4" s="718"/>
    </row>
    <row r="5" spans="1:6" ht="63.75" customHeight="1" x14ac:dyDescent="0.3">
      <c r="A5" s="704"/>
      <c r="B5" s="716"/>
      <c r="C5" s="282" t="s">
        <v>205</v>
      </c>
      <c r="D5" s="281">
        <v>11</v>
      </c>
      <c r="E5" s="718"/>
      <c r="F5" s="718"/>
    </row>
    <row r="6" spans="1:6" ht="63.75" customHeight="1" x14ac:dyDescent="0.3">
      <c r="A6" s="704"/>
      <c r="B6" s="716"/>
      <c r="C6" s="278" t="s">
        <v>206</v>
      </c>
      <c r="D6" s="277">
        <v>8</v>
      </c>
      <c r="E6" s="718"/>
      <c r="F6" s="718"/>
    </row>
    <row r="7" spans="1:6" ht="63.75" customHeight="1" thickBot="1" x14ac:dyDescent="0.35">
      <c r="A7" s="704"/>
      <c r="B7" s="716"/>
      <c r="C7" s="283" t="s">
        <v>207</v>
      </c>
      <c r="D7" s="284">
        <v>5</v>
      </c>
      <c r="E7" s="719"/>
      <c r="F7" s="719"/>
    </row>
    <row r="8" spans="1:6" ht="63.75" customHeight="1" x14ac:dyDescent="0.3">
      <c r="A8" s="704"/>
      <c r="B8" s="716"/>
      <c r="C8" s="285" t="s">
        <v>208</v>
      </c>
      <c r="D8" s="281">
        <v>9</v>
      </c>
      <c r="E8" s="697"/>
      <c r="F8" s="697"/>
    </row>
    <row r="9" spans="1:6" ht="63.75" customHeight="1" x14ac:dyDescent="0.3">
      <c r="A9" s="704"/>
      <c r="B9" s="716"/>
      <c r="C9" s="279" t="s">
        <v>209</v>
      </c>
      <c r="D9" s="277">
        <v>7</v>
      </c>
      <c r="E9" s="697"/>
      <c r="F9" s="697"/>
    </row>
    <row r="10" spans="1:6" ht="63.75" customHeight="1" x14ac:dyDescent="0.3">
      <c r="A10" s="704"/>
      <c r="B10" s="716"/>
      <c r="C10" s="279" t="s">
        <v>210</v>
      </c>
      <c r="D10" s="277">
        <v>5</v>
      </c>
      <c r="E10" s="697"/>
      <c r="F10" s="697"/>
    </row>
    <row r="11" spans="1:6" ht="63.75" customHeight="1" thickBot="1" x14ac:dyDescent="0.35">
      <c r="A11" s="714"/>
      <c r="B11" s="717"/>
      <c r="C11" s="283" t="s">
        <v>211</v>
      </c>
      <c r="D11" s="284">
        <v>3</v>
      </c>
      <c r="E11" s="720"/>
      <c r="F11" s="720"/>
    </row>
    <row r="12" spans="1:6" x14ac:dyDescent="0.3">
      <c r="A12" s="704" t="s">
        <v>178</v>
      </c>
      <c r="B12" s="706" t="s">
        <v>212</v>
      </c>
      <c r="C12" s="707"/>
      <c r="D12" s="704">
        <v>2</v>
      </c>
      <c r="E12" s="697"/>
      <c r="F12" s="697"/>
    </row>
    <row r="13" spans="1:6" ht="77.400000000000006" customHeight="1" x14ac:dyDescent="0.3">
      <c r="A13" s="704"/>
      <c r="B13" s="708"/>
      <c r="C13" s="709"/>
      <c r="D13" s="705"/>
      <c r="E13" s="698"/>
      <c r="F13" s="698"/>
    </row>
    <row r="14" spans="1:6" ht="117.6" customHeight="1" x14ac:dyDescent="0.3">
      <c r="A14" s="704"/>
      <c r="B14" s="699" t="s">
        <v>213</v>
      </c>
      <c r="C14" s="700"/>
      <c r="D14" s="281">
        <v>1</v>
      </c>
      <c r="E14" s="286"/>
      <c r="F14" s="286"/>
    </row>
    <row r="15" spans="1:6" ht="54.9" customHeight="1" x14ac:dyDescent="0.3">
      <c r="A15" s="705"/>
      <c r="B15" s="699" t="s">
        <v>214</v>
      </c>
      <c r="C15" s="700"/>
      <c r="D15" s="277">
        <v>1</v>
      </c>
      <c r="E15" s="287"/>
      <c r="F15" s="287"/>
    </row>
    <row r="16" spans="1:6" ht="32.1" customHeight="1" x14ac:dyDescent="0.3">
      <c r="A16" s="288"/>
      <c r="B16" s="701" t="s">
        <v>170</v>
      </c>
      <c r="C16" s="702"/>
      <c r="D16" s="289">
        <f>D4+D12+D15+D14</f>
        <v>16</v>
      </c>
      <c r="E16" s="289">
        <f>E4+E8+E12+E15+E14</f>
        <v>0</v>
      </c>
      <c r="F16" s="289">
        <f>F4+F8+F12+F14+F15</f>
        <v>0</v>
      </c>
    </row>
    <row r="17" spans="1:6" ht="21" x14ac:dyDescent="0.3">
      <c r="A17" s="703" t="s">
        <v>215</v>
      </c>
      <c r="B17" s="703"/>
      <c r="C17" s="703"/>
      <c r="D17" s="703"/>
      <c r="E17" s="703"/>
      <c r="F17" s="703"/>
    </row>
    <row r="18" spans="1:6" ht="269.39999999999998" customHeight="1" x14ac:dyDescent="0.3">
      <c r="A18" s="689" t="s">
        <v>160</v>
      </c>
      <c r="B18" s="690"/>
      <c r="C18" s="690"/>
      <c r="D18" s="690"/>
      <c r="E18" s="690"/>
      <c r="F18" s="691"/>
    </row>
    <row r="19" spans="1:6" ht="18" x14ac:dyDescent="0.3">
      <c r="A19" s="290"/>
      <c r="B19" s="291"/>
      <c r="C19" s="11"/>
      <c r="D19" s="292"/>
      <c r="E19" s="290"/>
      <c r="F19" s="290"/>
    </row>
    <row r="20" spans="1:6" ht="23.4" x14ac:dyDescent="0.45">
      <c r="A20" s="614" t="s">
        <v>128</v>
      </c>
      <c r="B20" s="614"/>
      <c r="D20" s="208"/>
    </row>
  </sheetData>
  <mergeCells count="19">
    <mergeCell ref="A2:F2"/>
    <mergeCell ref="C3:D3"/>
    <mergeCell ref="A4:A11"/>
    <mergeCell ref="B4:B11"/>
    <mergeCell ref="E4:E7"/>
    <mergeCell ref="F4:F7"/>
    <mergeCell ref="E8:E11"/>
    <mergeCell ref="F8:F11"/>
    <mergeCell ref="E12:E13"/>
    <mergeCell ref="F12:F13"/>
    <mergeCell ref="B14:C14"/>
    <mergeCell ref="B15:C15"/>
    <mergeCell ref="A20:B20"/>
    <mergeCell ref="B16:C16"/>
    <mergeCell ref="A17:F17"/>
    <mergeCell ref="A18:F18"/>
    <mergeCell ref="A12:A15"/>
    <mergeCell ref="B12:C13"/>
    <mergeCell ref="D12:D13"/>
  </mergeCells>
  <hyperlinks>
    <hyperlink ref="A20" location="'Credit Summary'!A1" display="Return to Credit Summary Table " xr:uid="{76BB6200-920C-4420-AF90-82D852D1840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36BE-CCFC-4155-840A-56D1C31B4F8F}">
  <dimension ref="A1:R31"/>
  <sheetViews>
    <sheetView zoomScale="70" zoomScaleNormal="70" workbookViewId="0">
      <selection activeCell="J15" sqref="J15"/>
    </sheetView>
  </sheetViews>
  <sheetFormatPr defaultRowHeight="14.4" x14ac:dyDescent="0.3"/>
  <cols>
    <col min="1" max="1" width="10.109375" bestFit="1" customWidth="1"/>
    <col min="2" max="2" width="18.88671875" bestFit="1" customWidth="1"/>
    <col min="3" max="3" width="17.44140625" bestFit="1" customWidth="1"/>
    <col min="4" max="4" width="21.109375" bestFit="1" customWidth="1"/>
    <col min="5" max="5" width="35.33203125" bestFit="1" customWidth="1"/>
    <col min="6" max="6" width="22.88671875" bestFit="1" customWidth="1"/>
    <col min="7" max="7" width="19.5546875" bestFit="1" customWidth="1"/>
    <col min="8" max="8" width="20.44140625" bestFit="1" customWidth="1"/>
  </cols>
  <sheetData>
    <row r="1" spans="1:8" ht="23.4" x14ac:dyDescent="0.45">
      <c r="A1" s="492" t="s">
        <v>405</v>
      </c>
      <c r="B1" s="493" t="s">
        <v>406</v>
      </c>
      <c r="C1" s="492" t="s">
        <v>407</v>
      </c>
      <c r="D1" s="493" t="s">
        <v>408</v>
      </c>
      <c r="E1" s="492" t="s">
        <v>409</v>
      </c>
      <c r="F1" s="492" t="s">
        <v>410</v>
      </c>
      <c r="G1" s="492" t="s">
        <v>411</v>
      </c>
      <c r="H1" s="492" t="s">
        <v>412</v>
      </c>
    </row>
    <row r="2" spans="1:8" ht="21" x14ac:dyDescent="0.4">
      <c r="A2" s="8" t="s">
        <v>413</v>
      </c>
      <c r="B2" s="564">
        <v>0</v>
      </c>
      <c r="C2" s="8">
        <f>B2/100</f>
        <v>0</v>
      </c>
      <c r="D2" s="564">
        <v>0</v>
      </c>
      <c r="E2" s="8">
        <f>D2</f>
        <v>0</v>
      </c>
      <c r="F2" s="562">
        <f>(E3-E2)+F3</f>
        <v>0</v>
      </c>
      <c r="G2" s="8">
        <f>0-C2</f>
        <v>0</v>
      </c>
      <c r="H2" s="562">
        <f>-(G3-G2)+H3</f>
        <v>0</v>
      </c>
    </row>
    <row r="3" spans="1:8" ht="21" x14ac:dyDescent="0.4">
      <c r="A3" s="8"/>
      <c r="B3" s="564">
        <v>0</v>
      </c>
      <c r="C3" s="8">
        <f>B3/100</f>
        <v>0</v>
      </c>
      <c r="D3" s="564">
        <v>0</v>
      </c>
      <c r="E3" s="8">
        <f>E2+D3</f>
        <v>0</v>
      </c>
      <c r="F3" s="562">
        <f t="shared" ref="F3:F9" si="0">(E4-E3)+F4</f>
        <v>0</v>
      </c>
      <c r="G3" s="8">
        <f>G2-C3</f>
        <v>0</v>
      </c>
      <c r="H3" s="562">
        <f t="shared" ref="H3:H10" si="1">-(G4-G3)+H4</f>
        <v>0</v>
      </c>
    </row>
    <row r="4" spans="1:8" ht="21" x14ac:dyDescent="0.4">
      <c r="A4" s="8"/>
      <c r="B4" s="564">
        <v>0</v>
      </c>
      <c r="C4" s="8">
        <f t="shared" ref="C4:C11" si="2">B4/100</f>
        <v>0</v>
      </c>
      <c r="D4" s="564">
        <v>0</v>
      </c>
      <c r="E4" s="8">
        <f>E3+D4</f>
        <v>0</v>
      </c>
      <c r="F4" s="562">
        <f t="shared" si="0"/>
        <v>0</v>
      </c>
      <c r="G4" s="8">
        <f t="shared" ref="G4:G13" si="3">G3-C4</f>
        <v>0</v>
      </c>
      <c r="H4" s="562">
        <f t="shared" si="1"/>
        <v>0</v>
      </c>
    </row>
    <row r="5" spans="1:8" ht="21" x14ac:dyDescent="0.4">
      <c r="A5" s="8"/>
      <c r="B5" s="564">
        <v>0</v>
      </c>
      <c r="C5" s="8">
        <f t="shared" si="2"/>
        <v>0</v>
      </c>
      <c r="D5" s="564">
        <v>0</v>
      </c>
      <c r="E5" s="8">
        <f t="shared" ref="E5:E13" si="4">E4+D5</f>
        <v>0</v>
      </c>
      <c r="F5" s="562">
        <f t="shared" si="0"/>
        <v>0</v>
      </c>
      <c r="G5" s="8">
        <f t="shared" si="3"/>
        <v>0</v>
      </c>
      <c r="H5" s="562">
        <f t="shared" si="1"/>
        <v>0</v>
      </c>
    </row>
    <row r="6" spans="1:8" ht="21" x14ac:dyDescent="0.4">
      <c r="A6" s="8"/>
      <c r="B6" s="564">
        <v>0</v>
      </c>
      <c r="C6" s="8">
        <f t="shared" si="2"/>
        <v>0</v>
      </c>
      <c r="D6" s="564">
        <v>0</v>
      </c>
      <c r="E6" s="8">
        <f t="shared" si="4"/>
        <v>0</v>
      </c>
      <c r="F6" s="562">
        <f t="shared" si="0"/>
        <v>0</v>
      </c>
      <c r="G6" s="8">
        <f t="shared" si="3"/>
        <v>0</v>
      </c>
      <c r="H6" s="562">
        <f t="shared" si="1"/>
        <v>0</v>
      </c>
    </row>
    <row r="7" spans="1:8" ht="21" x14ac:dyDescent="0.4">
      <c r="A7" s="8"/>
      <c r="B7" s="564">
        <v>0</v>
      </c>
      <c r="C7" s="8">
        <f t="shared" si="2"/>
        <v>0</v>
      </c>
      <c r="D7" s="564">
        <v>0</v>
      </c>
      <c r="E7" s="8">
        <f t="shared" si="4"/>
        <v>0</v>
      </c>
      <c r="F7" s="562">
        <f t="shared" si="0"/>
        <v>0</v>
      </c>
      <c r="G7" s="8">
        <f t="shared" si="3"/>
        <v>0</v>
      </c>
      <c r="H7" s="562">
        <f t="shared" si="1"/>
        <v>0</v>
      </c>
    </row>
    <row r="8" spans="1:8" ht="21" x14ac:dyDescent="0.4">
      <c r="A8" s="8"/>
      <c r="B8" s="564">
        <v>0</v>
      </c>
      <c r="C8" s="8">
        <f t="shared" si="2"/>
        <v>0</v>
      </c>
      <c r="D8" s="564">
        <v>0</v>
      </c>
      <c r="E8" s="8">
        <f t="shared" si="4"/>
        <v>0</v>
      </c>
      <c r="F8" s="562">
        <f t="shared" si="0"/>
        <v>0</v>
      </c>
      <c r="G8" s="8">
        <f t="shared" si="3"/>
        <v>0</v>
      </c>
      <c r="H8" s="562">
        <f t="shared" si="1"/>
        <v>0</v>
      </c>
    </row>
    <row r="9" spans="1:8" ht="21" x14ac:dyDescent="0.4">
      <c r="A9" s="8"/>
      <c r="B9" s="564">
        <v>0</v>
      </c>
      <c r="C9" s="8">
        <f t="shared" si="2"/>
        <v>0</v>
      </c>
      <c r="D9" s="564">
        <v>0</v>
      </c>
      <c r="E9" s="8">
        <f t="shared" si="4"/>
        <v>0</v>
      </c>
      <c r="F9" s="562">
        <f t="shared" si="0"/>
        <v>0</v>
      </c>
      <c r="G9" s="8">
        <f t="shared" si="3"/>
        <v>0</v>
      </c>
      <c r="H9" s="562">
        <f t="shared" si="1"/>
        <v>0</v>
      </c>
    </row>
    <row r="10" spans="1:8" ht="21" x14ac:dyDescent="0.4">
      <c r="A10" s="8"/>
      <c r="B10" s="564">
        <v>0</v>
      </c>
      <c r="C10" s="8">
        <f>B10/100</f>
        <v>0</v>
      </c>
      <c r="D10" s="564">
        <v>0</v>
      </c>
      <c r="E10" s="8">
        <f t="shared" si="4"/>
        <v>0</v>
      </c>
      <c r="F10" s="562">
        <f>(E11-E10)+F11</f>
        <v>0</v>
      </c>
      <c r="G10" s="8">
        <f t="shared" si="3"/>
        <v>0</v>
      </c>
      <c r="H10" s="562">
        <f t="shared" si="1"/>
        <v>0</v>
      </c>
    </row>
    <row r="11" spans="1:8" ht="21" x14ac:dyDescent="0.4">
      <c r="A11" s="494"/>
      <c r="B11" s="565">
        <v>0</v>
      </c>
      <c r="C11" s="494">
        <f t="shared" si="2"/>
        <v>0</v>
      </c>
      <c r="D11" s="565">
        <v>0</v>
      </c>
      <c r="E11" s="494">
        <f t="shared" si="4"/>
        <v>0</v>
      </c>
      <c r="F11" s="494">
        <v>0</v>
      </c>
      <c r="G11" s="8">
        <f t="shared" si="3"/>
        <v>0</v>
      </c>
      <c r="H11" s="563">
        <v>0</v>
      </c>
    </row>
    <row r="12" spans="1:8" ht="21" x14ac:dyDescent="0.4">
      <c r="A12" s="8"/>
      <c r="B12" s="564">
        <v>0</v>
      </c>
      <c r="C12" s="8">
        <f>(B12/100)</f>
        <v>0</v>
      </c>
      <c r="D12" s="564">
        <v>0</v>
      </c>
      <c r="E12" s="8">
        <f t="shared" si="4"/>
        <v>0</v>
      </c>
      <c r="F12" s="562">
        <f>(E11-E12)+F11</f>
        <v>0</v>
      </c>
      <c r="G12" s="8">
        <f t="shared" si="3"/>
        <v>0</v>
      </c>
      <c r="H12" s="562">
        <f>(G12-G11)+H11</f>
        <v>0</v>
      </c>
    </row>
    <row r="13" spans="1:8" ht="21" x14ac:dyDescent="0.4">
      <c r="A13" s="8"/>
      <c r="B13" s="564">
        <v>0</v>
      </c>
      <c r="C13" s="8">
        <f>(B13/100)</f>
        <v>0</v>
      </c>
      <c r="D13" s="564">
        <v>0</v>
      </c>
      <c r="E13" s="8">
        <f t="shared" si="4"/>
        <v>0</v>
      </c>
      <c r="F13" s="562">
        <f>(E12-E13)+F12</f>
        <v>0</v>
      </c>
      <c r="G13" s="8">
        <f t="shared" si="3"/>
        <v>0</v>
      </c>
      <c r="H13" s="562">
        <f>(G13-G12)+H12</f>
        <v>0</v>
      </c>
    </row>
    <row r="14" spans="1:8" ht="24" thickBot="1" x14ac:dyDescent="0.5">
      <c r="A14" s="201"/>
      <c r="B14" s="566"/>
      <c r="C14" s="201"/>
      <c r="D14" s="566"/>
      <c r="E14" s="201"/>
      <c r="F14" s="201"/>
      <c r="G14" s="201"/>
      <c r="H14" s="386"/>
    </row>
    <row r="15" spans="1:8" ht="91.5" customHeight="1" x14ac:dyDescent="0.3">
      <c r="A15" s="721" t="s">
        <v>414</v>
      </c>
      <c r="B15" s="722"/>
      <c r="C15" s="722"/>
      <c r="D15" s="722"/>
      <c r="E15" s="722"/>
      <c r="F15" s="722"/>
      <c r="G15" s="722"/>
      <c r="H15" s="723"/>
    </row>
    <row r="16" spans="1:8" ht="95.1" customHeight="1" x14ac:dyDescent="0.3">
      <c r="A16" s="724"/>
      <c r="B16" s="725"/>
      <c r="C16" s="725"/>
      <c r="D16" s="725"/>
      <c r="E16" s="725"/>
      <c r="F16" s="725"/>
      <c r="G16" s="725"/>
      <c r="H16" s="726"/>
    </row>
    <row r="17" spans="1:18" ht="140.1" customHeight="1" thickBot="1" x14ac:dyDescent="0.35">
      <c r="A17" s="727"/>
      <c r="B17" s="728"/>
      <c r="C17" s="728"/>
      <c r="D17" s="728"/>
      <c r="E17" s="728"/>
      <c r="F17" s="728"/>
      <c r="G17" s="728"/>
      <c r="H17" s="729"/>
    </row>
    <row r="18" spans="1:18" ht="18" x14ac:dyDescent="0.35">
      <c r="A18" s="185"/>
      <c r="B18" s="185"/>
      <c r="C18" s="185"/>
    </row>
    <row r="19" spans="1:18" ht="18" x14ac:dyDescent="0.35">
      <c r="A19" s="185"/>
      <c r="B19" s="185"/>
      <c r="C19" s="491"/>
      <c r="D19" s="185"/>
      <c r="E19" s="185"/>
      <c r="F19" s="185"/>
      <c r="G19" s="185"/>
      <c r="H19" s="185"/>
      <c r="I19" s="185"/>
      <c r="J19" s="185"/>
      <c r="K19" s="185"/>
      <c r="L19" s="185"/>
      <c r="M19" s="185"/>
      <c r="N19" s="185"/>
      <c r="O19" s="185"/>
      <c r="P19" s="185"/>
      <c r="Q19" s="185"/>
      <c r="R19" s="185"/>
    </row>
    <row r="20" spans="1:18" ht="18" x14ac:dyDescent="0.35">
      <c r="A20" s="185"/>
      <c r="C20" s="491"/>
      <c r="D20" s="185"/>
      <c r="E20" s="185"/>
      <c r="F20" s="185"/>
      <c r="G20" s="185"/>
      <c r="H20" s="185"/>
      <c r="I20" s="185"/>
      <c r="J20" s="185"/>
      <c r="K20" s="185"/>
      <c r="L20" s="185"/>
      <c r="M20" s="185"/>
      <c r="N20" s="185"/>
      <c r="O20" s="185"/>
      <c r="P20" s="185"/>
      <c r="Q20" s="185"/>
      <c r="R20" s="185"/>
    </row>
    <row r="21" spans="1:18" ht="18" x14ac:dyDescent="0.35">
      <c r="A21" s="185"/>
      <c r="B21" s="185"/>
      <c r="C21" s="491"/>
      <c r="D21" s="185"/>
      <c r="E21" s="185"/>
      <c r="F21" s="185"/>
      <c r="G21" s="185"/>
      <c r="H21" s="185"/>
      <c r="I21" s="185"/>
      <c r="J21" s="185"/>
      <c r="K21" s="185"/>
      <c r="L21" s="185"/>
      <c r="M21" s="185"/>
      <c r="N21" s="185"/>
      <c r="O21" s="185"/>
      <c r="P21" s="185"/>
      <c r="Q21" s="185"/>
      <c r="R21" s="185"/>
    </row>
    <row r="22" spans="1:18" ht="18" x14ac:dyDescent="0.35">
      <c r="A22" s="185"/>
      <c r="B22" s="185"/>
      <c r="C22" s="185"/>
      <c r="D22" s="185"/>
      <c r="E22" s="185"/>
      <c r="F22" s="185"/>
      <c r="G22" s="185"/>
      <c r="H22" s="185"/>
      <c r="I22" s="185"/>
      <c r="J22" s="185"/>
      <c r="K22" s="185"/>
      <c r="L22" s="185"/>
      <c r="M22" s="185"/>
      <c r="N22" s="185"/>
      <c r="O22" s="185"/>
      <c r="P22" s="185"/>
      <c r="Q22" s="185"/>
      <c r="R22" s="185"/>
    </row>
    <row r="23" spans="1:18" ht="18" x14ac:dyDescent="0.35">
      <c r="A23" s="185"/>
      <c r="B23" s="185"/>
      <c r="C23" s="185"/>
      <c r="D23" s="185"/>
      <c r="E23" s="185"/>
      <c r="F23" s="185"/>
      <c r="G23" s="185"/>
      <c r="H23" s="185"/>
      <c r="I23" s="185"/>
      <c r="J23" s="185"/>
      <c r="K23" s="185"/>
      <c r="L23" s="185"/>
      <c r="M23" s="185"/>
      <c r="N23" s="185"/>
      <c r="O23" s="185"/>
      <c r="P23" s="185"/>
      <c r="Q23" s="185"/>
      <c r="R23" s="185"/>
    </row>
    <row r="24" spans="1:18" ht="18" x14ac:dyDescent="0.35">
      <c r="A24" s="185"/>
      <c r="B24" s="185"/>
      <c r="C24" s="185"/>
      <c r="D24" s="185"/>
      <c r="E24" s="185"/>
      <c r="F24" s="185"/>
      <c r="G24" s="185"/>
      <c r="H24" s="185"/>
      <c r="I24" s="185"/>
      <c r="J24" s="185"/>
      <c r="K24" s="185"/>
      <c r="L24" s="185"/>
      <c r="M24" s="185"/>
      <c r="N24" s="185"/>
      <c r="O24" s="185"/>
      <c r="P24" s="185"/>
      <c r="Q24" s="185"/>
      <c r="R24" s="185"/>
    </row>
    <row r="25" spans="1:18" ht="18" x14ac:dyDescent="0.35">
      <c r="A25" s="185"/>
      <c r="B25" s="185"/>
      <c r="C25" s="185"/>
      <c r="D25" s="185"/>
      <c r="E25" s="185"/>
      <c r="F25" s="185"/>
      <c r="G25" s="185"/>
      <c r="H25" s="185"/>
      <c r="I25" s="185"/>
      <c r="J25" s="185"/>
      <c r="K25" s="185"/>
      <c r="L25" s="185"/>
      <c r="M25" s="185"/>
      <c r="N25" s="185"/>
      <c r="O25" s="185"/>
      <c r="P25" s="185"/>
      <c r="Q25" s="185"/>
      <c r="R25" s="185"/>
    </row>
    <row r="26" spans="1:18" ht="18" x14ac:dyDescent="0.35">
      <c r="A26" s="185"/>
      <c r="B26" s="185"/>
      <c r="C26" s="185"/>
      <c r="D26" s="185"/>
      <c r="E26" s="185"/>
      <c r="F26" s="185"/>
      <c r="G26" s="185"/>
      <c r="H26" s="185"/>
      <c r="I26" s="185"/>
      <c r="J26" s="185"/>
      <c r="K26" s="185"/>
      <c r="L26" s="185"/>
      <c r="M26" s="185"/>
      <c r="N26" s="185"/>
      <c r="O26" s="185"/>
      <c r="P26" s="185"/>
      <c r="Q26" s="185"/>
      <c r="R26" s="185"/>
    </row>
    <row r="27" spans="1:18" ht="18" x14ac:dyDescent="0.35">
      <c r="A27" s="185"/>
      <c r="B27" s="185"/>
      <c r="C27" s="185"/>
      <c r="D27" s="185"/>
      <c r="E27" s="185"/>
      <c r="F27" s="185"/>
      <c r="G27" s="185"/>
      <c r="H27" s="185"/>
      <c r="I27" s="185"/>
      <c r="J27" s="185"/>
      <c r="K27" s="185"/>
      <c r="L27" s="185"/>
      <c r="M27" s="185"/>
      <c r="N27" s="185"/>
      <c r="O27" s="185"/>
      <c r="P27" s="185"/>
      <c r="Q27" s="185"/>
      <c r="R27" s="185"/>
    </row>
    <row r="28" spans="1:18" ht="18" x14ac:dyDescent="0.35">
      <c r="A28" s="185"/>
      <c r="B28" s="185"/>
      <c r="C28" s="185"/>
      <c r="D28" s="185"/>
      <c r="E28" s="185"/>
      <c r="F28" s="185"/>
      <c r="G28" s="185"/>
      <c r="H28" s="185"/>
      <c r="I28" s="185"/>
      <c r="J28" s="185"/>
      <c r="K28" s="185"/>
      <c r="L28" s="185"/>
      <c r="M28" s="185"/>
      <c r="N28" s="185"/>
      <c r="O28" s="185"/>
      <c r="P28" s="185"/>
      <c r="Q28" s="185"/>
      <c r="R28" s="185"/>
    </row>
    <row r="29" spans="1:18" ht="18" x14ac:dyDescent="0.35">
      <c r="A29" s="185"/>
      <c r="B29" s="185"/>
      <c r="C29" s="185"/>
      <c r="D29" s="185"/>
      <c r="E29" s="185"/>
      <c r="F29" s="185"/>
      <c r="G29" s="185"/>
      <c r="H29" s="185"/>
      <c r="I29" s="185"/>
      <c r="J29" s="185"/>
      <c r="K29" s="185"/>
      <c r="L29" s="185"/>
      <c r="M29" s="185"/>
      <c r="N29" s="185"/>
      <c r="O29" s="185"/>
      <c r="P29" s="185"/>
      <c r="Q29" s="185"/>
      <c r="R29" s="185"/>
    </row>
    <row r="30" spans="1:18" ht="18" x14ac:dyDescent="0.35">
      <c r="A30" s="185"/>
      <c r="B30" s="185"/>
      <c r="C30" s="185"/>
      <c r="D30" s="185"/>
      <c r="E30" s="185"/>
      <c r="F30" s="185"/>
      <c r="G30" s="185"/>
      <c r="H30" s="185"/>
      <c r="I30" s="185"/>
      <c r="J30" s="185"/>
      <c r="K30" s="185"/>
      <c r="L30" s="185"/>
      <c r="M30" s="185"/>
      <c r="N30" s="185"/>
      <c r="O30" s="185"/>
      <c r="P30" s="185"/>
      <c r="Q30" s="185"/>
      <c r="R30" s="185"/>
    </row>
    <row r="31" spans="1:18" ht="18" x14ac:dyDescent="0.35">
      <c r="A31" s="185"/>
      <c r="B31" s="185"/>
      <c r="C31" s="185"/>
      <c r="D31" s="185"/>
      <c r="E31" s="185"/>
      <c r="F31" s="185"/>
      <c r="G31" s="185"/>
      <c r="H31" s="185"/>
      <c r="I31" s="185"/>
      <c r="J31" s="185"/>
      <c r="K31" s="185"/>
      <c r="L31" s="185"/>
      <c r="M31" s="185"/>
      <c r="N31" s="185"/>
      <c r="O31" s="185"/>
      <c r="P31" s="185"/>
      <c r="Q31" s="185"/>
      <c r="R31" s="185"/>
    </row>
  </sheetData>
  <mergeCells count="1">
    <mergeCell ref="A15:H1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D1790-F7EF-471A-9C66-C7708F509861}">
  <dimension ref="A1:F11"/>
  <sheetViews>
    <sheetView zoomScale="70" zoomScaleNormal="70" workbookViewId="0">
      <selection activeCell="A11" sqref="A11"/>
    </sheetView>
  </sheetViews>
  <sheetFormatPr defaultRowHeight="14.4" x14ac:dyDescent="0.3"/>
  <cols>
    <col min="1" max="1" width="12.44140625" customWidth="1"/>
    <col min="2" max="2" width="76.6640625" customWidth="1"/>
    <col min="3" max="3" width="53.44140625" customWidth="1"/>
    <col min="4" max="4" width="12.44140625" customWidth="1"/>
    <col min="5" max="6" width="15" customWidth="1"/>
  </cols>
  <sheetData>
    <row r="1" spans="1:6" ht="31.2" x14ac:dyDescent="0.3">
      <c r="A1" s="502" t="s">
        <v>216</v>
      </c>
      <c r="B1" s="504"/>
      <c r="C1" s="504"/>
      <c r="D1" s="505"/>
      <c r="E1" s="504"/>
      <c r="F1" s="506"/>
    </row>
    <row r="2" spans="1:6" ht="140.25" customHeight="1" x14ac:dyDescent="0.3">
      <c r="A2" s="710" t="s">
        <v>467</v>
      </c>
      <c r="B2" s="730"/>
      <c r="C2" s="730"/>
      <c r="D2" s="730"/>
      <c r="E2" s="730"/>
      <c r="F2" s="731"/>
    </row>
    <row r="3" spans="1:6" ht="45" customHeight="1" x14ac:dyDescent="0.3">
      <c r="A3" s="273"/>
      <c r="B3" s="275" t="s">
        <v>217</v>
      </c>
      <c r="C3" s="732" t="s">
        <v>163</v>
      </c>
      <c r="D3" s="733"/>
      <c r="E3" s="205" t="s">
        <v>164</v>
      </c>
      <c r="F3" s="205" t="s">
        <v>165</v>
      </c>
    </row>
    <row r="4" spans="1:6" ht="146.25" customHeight="1" x14ac:dyDescent="0.3">
      <c r="A4" s="694" t="s">
        <v>166</v>
      </c>
      <c r="B4" s="734" t="s">
        <v>218</v>
      </c>
      <c r="C4" s="265" t="s">
        <v>219</v>
      </c>
      <c r="D4" s="68">
        <v>8</v>
      </c>
      <c r="E4" s="196"/>
      <c r="F4" s="196"/>
    </row>
    <row r="5" spans="1:6" ht="141" customHeight="1" thickBot="1" x14ac:dyDescent="0.35">
      <c r="A5" s="682"/>
      <c r="B5" s="735"/>
      <c r="C5" s="267" t="s">
        <v>220</v>
      </c>
      <c r="D5" s="269">
        <v>2</v>
      </c>
      <c r="E5" s="270"/>
      <c r="F5" s="270"/>
    </row>
    <row r="6" spans="1:6" ht="133.5" customHeight="1" x14ac:dyDescent="0.3">
      <c r="A6" s="271" t="s">
        <v>178</v>
      </c>
      <c r="B6" s="296" t="s">
        <v>221</v>
      </c>
      <c r="C6" s="271" t="s">
        <v>222</v>
      </c>
      <c r="D6" s="197">
        <v>2</v>
      </c>
      <c r="E6" s="210"/>
      <c r="F6" s="210"/>
    </row>
    <row r="7" spans="1:6" ht="68.099999999999994" customHeight="1" x14ac:dyDescent="0.3">
      <c r="A7" s="265"/>
      <c r="B7" s="687" t="s">
        <v>223</v>
      </c>
      <c r="C7" s="688"/>
      <c r="D7" s="209">
        <f>D4+D5+D6</f>
        <v>12</v>
      </c>
      <c r="E7" s="209">
        <f>E4+E5</f>
        <v>0</v>
      </c>
      <c r="F7" s="209">
        <f>F4+F5</f>
        <v>0</v>
      </c>
    </row>
    <row r="8" spans="1:6" x14ac:dyDescent="0.3">
      <c r="D8" s="208"/>
    </row>
    <row r="9" spans="1:6" ht="309" customHeight="1" x14ac:dyDescent="0.3">
      <c r="A9" s="689" t="s">
        <v>144</v>
      </c>
      <c r="B9" s="690"/>
      <c r="C9" s="690"/>
      <c r="D9" s="690"/>
      <c r="E9" s="690"/>
      <c r="F9" s="691"/>
    </row>
    <row r="10" spans="1:6" x14ac:dyDescent="0.3">
      <c r="D10" s="208"/>
    </row>
    <row r="11" spans="1:6" ht="23.4" x14ac:dyDescent="0.45">
      <c r="A11" s="202" t="s">
        <v>128</v>
      </c>
      <c r="D11" s="208"/>
    </row>
  </sheetData>
  <mergeCells count="6">
    <mergeCell ref="A9:F9"/>
    <mergeCell ref="A2:F2"/>
    <mergeCell ref="C3:D3"/>
    <mergeCell ref="A4:A5"/>
    <mergeCell ref="B4:B5"/>
    <mergeCell ref="B7:C7"/>
  </mergeCells>
  <hyperlinks>
    <hyperlink ref="A11" location="'Credit Summary'!A1" display="Return to Credit Summary Table " xr:uid="{DA4CA5C9-87E3-4784-8A46-23A0AD61D6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6BBC7-F2AA-4068-B162-52DE8D0BF6FD}">
  <dimension ref="A1:I14"/>
  <sheetViews>
    <sheetView zoomScale="70" zoomScaleNormal="70" workbookViewId="0">
      <selection activeCell="A14" sqref="A14:B14"/>
    </sheetView>
  </sheetViews>
  <sheetFormatPr defaultRowHeight="14.4" x14ac:dyDescent="0.3"/>
  <cols>
    <col min="1" max="1" width="12.5546875" customWidth="1"/>
    <col min="2" max="2" width="96.5546875" customWidth="1"/>
    <col min="3" max="3" width="61.109375" customWidth="1"/>
    <col min="4" max="4" width="13.44140625" customWidth="1"/>
    <col min="5" max="6" width="14.5546875" customWidth="1"/>
  </cols>
  <sheetData>
    <row r="1" spans="1:9" ht="31.2" x14ac:dyDescent="0.3">
      <c r="A1" s="477" t="s">
        <v>419</v>
      </c>
      <c r="B1" s="478"/>
      <c r="C1" s="478"/>
      <c r="D1" s="478"/>
      <c r="E1" s="478"/>
      <c r="F1" s="479"/>
      <c r="G1" s="471"/>
      <c r="H1" s="471"/>
      <c r="I1" s="472"/>
    </row>
    <row r="2" spans="1:9" ht="80.099999999999994" customHeight="1" x14ac:dyDescent="0.3">
      <c r="A2" s="743" t="s">
        <v>468</v>
      </c>
      <c r="B2" s="743"/>
      <c r="C2" s="743"/>
      <c r="D2" s="743"/>
      <c r="E2" s="743"/>
      <c r="F2" s="743"/>
      <c r="G2" s="473"/>
      <c r="H2" s="473"/>
      <c r="I2" s="473"/>
    </row>
    <row r="3" spans="1:9" ht="44.4" customHeight="1" x14ac:dyDescent="0.4">
      <c r="A3" s="470"/>
      <c r="B3" s="486" t="s">
        <v>404</v>
      </c>
      <c r="C3" s="742" t="s">
        <v>65</v>
      </c>
      <c r="D3" s="742"/>
      <c r="E3" s="475" t="s">
        <v>182</v>
      </c>
      <c r="F3" s="475" t="s">
        <v>183</v>
      </c>
    </row>
    <row r="4" spans="1:9" ht="163.5" customHeight="1" x14ac:dyDescent="0.3">
      <c r="A4" s="736" t="s">
        <v>166</v>
      </c>
      <c r="B4" s="744" t="s">
        <v>472</v>
      </c>
      <c r="C4" s="507" t="s">
        <v>469</v>
      </c>
      <c r="D4" s="484" t="s">
        <v>400</v>
      </c>
      <c r="E4" s="68"/>
      <c r="F4" s="68"/>
    </row>
    <row r="5" spans="1:9" ht="160.5" customHeight="1" x14ac:dyDescent="0.3">
      <c r="A5" s="736"/>
      <c r="B5" s="744"/>
      <c r="C5" s="152" t="s">
        <v>470</v>
      </c>
      <c r="D5" s="484" t="s">
        <v>401</v>
      </c>
      <c r="E5" s="480"/>
      <c r="F5" s="474"/>
    </row>
    <row r="6" spans="1:9" ht="85.5" customHeight="1" x14ac:dyDescent="0.3">
      <c r="A6" s="736"/>
      <c r="B6" s="744"/>
      <c r="C6" s="576" t="s">
        <v>471</v>
      </c>
      <c r="D6" s="747" t="s">
        <v>402</v>
      </c>
      <c r="E6" s="736"/>
      <c r="F6" s="749"/>
    </row>
    <row r="7" spans="1:9" ht="62.1" customHeight="1" thickBot="1" x14ac:dyDescent="0.35">
      <c r="A7" s="737"/>
      <c r="B7" s="745"/>
      <c r="C7" s="746"/>
      <c r="D7" s="748"/>
      <c r="E7" s="737"/>
      <c r="F7" s="750"/>
    </row>
    <row r="8" spans="1:9" ht="188.4" customHeight="1" x14ac:dyDescent="0.3">
      <c r="A8" s="740" t="s">
        <v>178</v>
      </c>
      <c r="B8" s="738" t="s">
        <v>399</v>
      </c>
      <c r="C8" s="469" t="s">
        <v>474</v>
      </c>
      <c r="D8" s="485" t="s">
        <v>402</v>
      </c>
      <c r="E8" s="482"/>
      <c r="F8" s="483"/>
    </row>
    <row r="9" spans="1:9" ht="68.400000000000006" customHeight="1" x14ac:dyDescent="0.3">
      <c r="A9" s="736"/>
      <c r="B9" s="739"/>
      <c r="C9" s="468" t="s">
        <v>473</v>
      </c>
      <c r="D9" s="484" t="s">
        <v>402</v>
      </c>
      <c r="E9" s="480"/>
      <c r="F9" s="480"/>
    </row>
    <row r="10" spans="1:9" ht="36.6" customHeight="1" x14ac:dyDescent="0.3">
      <c r="A10" s="279"/>
      <c r="B10" s="687" t="s">
        <v>170</v>
      </c>
      <c r="C10" s="688"/>
      <c r="D10" s="481">
        <v>8</v>
      </c>
      <c r="E10" s="209">
        <f>SUM(E4:E9)</f>
        <v>0</v>
      </c>
      <c r="F10" s="209">
        <f>SUM(F4:F9)</f>
        <v>0</v>
      </c>
      <c r="G10" s="11"/>
    </row>
    <row r="12" spans="1:9" ht="249.9" customHeight="1" x14ac:dyDescent="0.3">
      <c r="A12" s="741" t="s">
        <v>160</v>
      </c>
      <c r="B12" s="741"/>
      <c r="C12" s="741"/>
      <c r="D12" s="741"/>
      <c r="E12" s="741"/>
      <c r="F12" s="741"/>
      <c r="G12" s="476"/>
    </row>
    <row r="14" spans="1:9" ht="23.4" x14ac:dyDescent="0.45">
      <c r="A14" s="614" t="str">
        <f>'2.2 Riparian Veg'!$A$16</f>
        <v xml:space="preserve">Return to Credit Summary Table </v>
      </c>
      <c r="B14" s="614"/>
    </row>
  </sheetData>
  <mergeCells count="13">
    <mergeCell ref="C3:D3"/>
    <mergeCell ref="A2:F2"/>
    <mergeCell ref="B4:B7"/>
    <mergeCell ref="C6:C7"/>
    <mergeCell ref="D6:D7"/>
    <mergeCell ref="E6:E7"/>
    <mergeCell ref="F6:F7"/>
    <mergeCell ref="A14:B14"/>
    <mergeCell ref="A4:A7"/>
    <mergeCell ref="B8:B9"/>
    <mergeCell ref="A8:A9"/>
    <mergeCell ref="B10:C10"/>
    <mergeCell ref="A12:F12"/>
  </mergeCells>
  <hyperlinks>
    <hyperlink ref="A14" location="'Credit Summary!'!A1" display="'Credit Summary!'!A1" xr:uid="{D87A7523-29D7-4E06-A01A-CEE70A6DBAF2}"/>
    <hyperlink ref="A14:B14" location="'Credit Summary'!A1" display="'Credit Summary'!A1" xr:uid="{E04CE17F-A9B4-40A7-BBE2-93B3A54F0B9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BB540-5A95-4E27-A3AC-812C145200B8}">
  <dimension ref="A1:G16"/>
  <sheetViews>
    <sheetView zoomScale="70" zoomScaleNormal="70" workbookViewId="0">
      <selection activeCell="A16" sqref="A16:B16"/>
    </sheetView>
  </sheetViews>
  <sheetFormatPr defaultRowHeight="14.4" x14ac:dyDescent="0.3"/>
  <cols>
    <col min="1" max="1" width="12.44140625" customWidth="1"/>
    <col min="2" max="2" width="97.33203125" customWidth="1"/>
    <col min="3" max="3" width="30.88671875" customWidth="1"/>
    <col min="4" max="4" width="13.88671875" customWidth="1"/>
    <col min="5" max="5" width="11.33203125" customWidth="1"/>
    <col min="6" max="7" width="16.33203125" customWidth="1"/>
  </cols>
  <sheetData>
    <row r="1" spans="1:7" ht="31.2" x14ac:dyDescent="0.6">
      <c r="A1" s="477" t="s">
        <v>224</v>
      </c>
      <c r="B1" s="508"/>
      <c r="C1" s="508"/>
      <c r="D1" s="508"/>
      <c r="E1" s="509"/>
      <c r="F1" s="508"/>
      <c r="G1" s="510"/>
    </row>
    <row r="2" spans="1:7" ht="144" customHeight="1" x14ac:dyDescent="0.3">
      <c r="A2" s="751" t="s">
        <v>475</v>
      </c>
      <c r="B2" s="752"/>
      <c r="C2" s="752"/>
      <c r="D2" s="752"/>
      <c r="E2" s="752"/>
      <c r="F2" s="752"/>
      <c r="G2" s="753"/>
    </row>
    <row r="3" spans="1:7" ht="37.5" customHeight="1" x14ac:dyDescent="0.3">
      <c r="A3" s="306"/>
      <c r="B3" s="307" t="s">
        <v>225</v>
      </c>
      <c r="C3" s="754" t="s">
        <v>226</v>
      </c>
      <c r="D3" s="755"/>
      <c r="E3" s="756"/>
      <c r="F3" s="308" t="s">
        <v>164</v>
      </c>
      <c r="G3" s="308" t="s">
        <v>165</v>
      </c>
    </row>
    <row r="4" spans="1:7" ht="47.25" customHeight="1" x14ac:dyDescent="0.3">
      <c r="A4" s="713" t="s">
        <v>166</v>
      </c>
      <c r="B4" s="757" t="s">
        <v>480</v>
      </c>
      <c r="C4" s="758" t="s">
        <v>227</v>
      </c>
      <c r="D4" s="759"/>
      <c r="E4" s="760"/>
      <c r="F4" s="298"/>
      <c r="G4" s="298"/>
    </row>
    <row r="5" spans="1:7" ht="123" customHeight="1" x14ac:dyDescent="0.3">
      <c r="A5" s="704"/>
      <c r="B5" s="683"/>
      <c r="C5" s="761" t="s">
        <v>228</v>
      </c>
      <c r="D5" s="762"/>
      <c r="E5" s="68">
        <v>7</v>
      </c>
      <c r="F5" s="718"/>
      <c r="G5" s="718"/>
    </row>
    <row r="6" spans="1:7" ht="146.25" customHeight="1" x14ac:dyDescent="0.3">
      <c r="A6" s="704"/>
      <c r="B6" s="683"/>
      <c r="C6" s="761" t="s">
        <v>229</v>
      </c>
      <c r="D6" s="762"/>
      <c r="E6" s="68">
        <v>5</v>
      </c>
      <c r="F6" s="718"/>
      <c r="G6" s="718"/>
    </row>
    <row r="7" spans="1:7" ht="153.75" customHeight="1" x14ac:dyDescent="0.3">
      <c r="A7" s="704"/>
      <c r="B7" s="681"/>
      <c r="C7" s="761" t="s">
        <v>230</v>
      </c>
      <c r="D7" s="762"/>
      <c r="E7" s="68">
        <v>2</v>
      </c>
      <c r="F7" s="718"/>
      <c r="G7" s="718"/>
    </row>
    <row r="8" spans="1:7" ht="86.25" customHeight="1" x14ac:dyDescent="0.3">
      <c r="A8" s="704"/>
      <c r="B8" s="763" t="s">
        <v>479</v>
      </c>
      <c r="C8" s="594" t="s">
        <v>476</v>
      </c>
      <c r="D8" s="596"/>
      <c r="E8" s="66">
        <v>2</v>
      </c>
      <c r="F8" s="765"/>
      <c r="G8" s="765"/>
    </row>
    <row r="9" spans="1:7" ht="96" customHeight="1" thickBot="1" x14ac:dyDescent="0.35">
      <c r="A9" s="714"/>
      <c r="B9" s="764"/>
      <c r="C9" s="771" t="s">
        <v>231</v>
      </c>
      <c r="D9" s="772"/>
      <c r="E9" s="300">
        <v>1</v>
      </c>
      <c r="F9" s="720"/>
      <c r="G9" s="720"/>
    </row>
    <row r="10" spans="1:7" ht="155.25" customHeight="1" x14ac:dyDescent="0.3">
      <c r="A10" s="704" t="s">
        <v>178</v>
      </c>
      <c r="B10" s="301" t="s">
        <v>478</v>
      </c>
      <c r="C10" s="773" t="s">
        <v>477</v>
      </c>
      <c r="D10" s="774"/>
      <c r="E10" s="303">
        <v>3</v>
      </c>
      <c r="F10" s="286"/>
      <c r="G10" s="286"/>
    </row>
    <row r="11" spans="1:7" ht="66" customHeight="1" x14ac:dyDescent="0.3">
      <c r="A11" s="705"/>
      <c r="B11" s="297" t="s">
        <v>232</v>
      </c>
      <c r="C11" s="775"/>
      <c r="D11" s="776"/>
      <c r="E11" s="304">
        <v>1</v>
      </c>
      <c r="F11" s="287"/>
      <c r="G11" s="287"/>
    </row>
    <row r="12" spans="1:7" ht="44.1" customHeight="1" x14ac:dyDescent="0.3">
      <c r="A12" s="279"/>
      <c r="B12" s="766" t="s">
        <v>170</v>
      </c>
      <c r="C12" s="767"/>
      <c r="D12" s="768"/>
      <c r="E12" s="209">
        <f>E5+E8+E10+E11</f>
        <v>13</v>
      </c>
      <c r="F12" s="289">
        <f>F5+F8+F10+F11</f>
        <v>0</v>
      </c>
      <c r="G12" s="289">
        <f>G5+G8+G10+G11</f>
        <v>0</v>
      </c>
    </row>
    <row r="13" spans="1:7" ht="23.4" customHeight="1" x14ac:dyDescent="0.3">
      <c r="A13" s="769" t="s">
        <v>233</v>
      </c>
      <c r="B13" s="770"/>
      <c r="C13" s="770"/>
      <c r="D13" s="770"/>
      <c r="E13" s="770"/>
      <c r="F13" s="770"/>
      <c r="G13" s="770"/>
    </row>
    <row r="14" spans="1:7" ht="291.60000000000002" customHeight="1" x14ac:dyDescent="0.3">
      <c r="A14" s="689" t="s">
        <v>160</v>
      </c>
      <c r="B14" s="690"/>
      <c r="C14" s="690"/>
      <c r="D14" s="690"/>
      <c r="E14" s="690"/>
      <c r="F14" s="690"/>
      <c r="G14" s="691"/>
    </row>
    <row r="15" spans="1:7" ht="21" x14ac:dyDescent="0.4">
      <c r="A15" s="272"/>
      <c r="E15" s="163"/>
    </row>
    <row r="16" spans="1:7" ht="23.4" x14ac:dyDescent="0.45">
      <c r="A16" s="614" t="s">
        <v>128</v>
      </c>
      <c r="B16" s="614"/>
      <c r="E16" s="163"/>
    </row>
  </sheetData>
  <mergeCells count="22">
    <mergeCell ref="G8:G9"/>
    <mergeCell ref="C9:D9"/>
    <mergeCell ref="A10:A11"/>
    <mergeCell ref="C10:D10"/>
    <mergeCell ref="C11:D11"/>
    <mergeCell ref="A4:A9"/>
    <mergeCell ref="A16:B16"/>
    <mergeCell ref="A2:G2"/>
    <mergeCell ref="C3:E3"/>
    <mergeCell ref="B4:B7"/>
    <mergeCell ref="C4:E4"/>
    <mergeCell ref="C5:D5"/>
    <mergeCell ref="F5:F7"/>
    <mergeCell ref="G5:G7"/>
    <mergeCell ref="C6:D6"/>
    <mergeCell ref="C7:D7"/>
    <mergeCell ref="A14:G14"/>
    <mergeCell ref="B8:B9"/>
    <mergeCell ref="C8:D8"/>
    <mergeCell ref="F8:F9"/>
    <mergeCell ref="B12:D12"/>
    <mergeCell ref="A13:G13"/>
  </mergeCells>
  <hyperlinks>
    <hyperlink ref="A16" location="'Credit Summary'!A1" display="Return to Credit Summary Table " xr:uid="{353507FF-C4D8-491B-8241-D9C51062FDF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58BBC-EEEF-478E-AB6B-C2F8597DFC0E}">
  <dimension ref="A1:H12"/>
  <sheetViews>
    <sheetView zoomScale="70" zoomScaleNormal="70" workbookViewId="0">
      <selection activeCell="A12" sqref="A12:B12"/>
    </sheetView>
  </sheetViews>
  <sheetFormatPr defaultRowHeight="14.4" x14ac:dyDescent="0.3"/>
  <cols>
    <col min="1" max="1" width="15" customWidth="1"/>
    <col min="2" max="2" width="83.44140625" customWidth="1"/>
    <col min="3" max="3" width="45.33203125" customWidth="1"/>
    <col min="4" max="4" width="25" customWidth="1"/>
    <col min="5" max="5" width="25.44140625" customWidth="1"/>
    <col min="6" max="6" width="15.6640625" customWidth="1"/>
    <col min="7" max="8" width="16.44140625" customWidth="1"/>
  </cols>
  <sheetData>
    <row r="1" spans="1:8" ht="30.6" customHeight="1" x14ac:dyDescent="1.1000000000000001">
      <c r="A1" s="477" t="s">
        <v>234</v>
      </c>
      <c r="B1" s="511"/>
      <c r="C1" s="512"/>
      <c r="D1" s="512"/>
      <c r="E1" s="512"/>
      <c r="F1" s="513"/>
      <c r="G1" s="512"/>
      <c r="H1" s="514"/>
    </row>
    <row r="2" spans="1:8" ht="107.4" customHeight="1" x14ac:dyDescent="0.3">
      <c r="A2" s="781" t="s">
        <v>481</v>
      </c>
      <c r="B2" s="622"/>
      <c r="C2" s="622"/>
      <c r="D2" s="622"/>
      <c r="E2" s="622"/>
      <c r="F2" s="622"/>
      <c r="G2" s="622"/>
      <c r="H2" s="623"/>
    </row>
    <row r="3" spans="1:8" ht="42" customHeight="1" x14ac:dyDescent="0.3">
      <c r="A3" s="315"/>
      <c r="B3" s="316" t="s">
        <v>235</v>
      </c>
      <c r="C3" s="316"/>
      <c r="D3" s="782" t="s">
        <v>163</v>
      </c>
      <c r="E3" s="783"/>
      <c r="F3" s="784"/>
      <c r="G3" s="317" t="s">
        <v>164</v>
      </c>
      <c r="H3" s="317" t="s">
        <v>165</v>
      </c>
    </row>
    <row r="4" spans="1:8" ht="33" customHeight="1" x14ac:dyDescent="0.3">
      <c r="A4" s="309"/>
      <c r="B4" s="310"/>
      <c r="C4" s="311"/>
      <c r="D4" s="311" t="s">
        <v>236</v>
      </c>
      <c r="E4" s="312" t="s">
        <v>237</v>
      </c>
      <c r="F4" s="207"/>
      <c r="G4" s="313"/>
      <c r="H4" s="313"/>
    </row>
    <row r="5" spans="1:8" ht="141.75" customHeight="1" x14ac:dyDescent="0.3">
      <c r="A5" s="624" t="s">
        <v>166</v>
      </c>
      <c r="B5" s="757" t="s">
        <v>238</v>
      </c>
      <c r="C5" s="265" t="s">
        <v>482</v>
      </c>
      <c r="D5" s="785" t="s">
        <v>239</v>
      </c>
      <c r="E5" s="785" t="s">
        <v>240</v>
      </c>
      <c r="F5" s="624">
        <v>4</v>
      </c>
      <c r="G5" s="787"/>
      <c r="H5" s="787"/>
    </row>
    <row r="6" spans="1:8" ht="168" customHeight="1" x14ac:dyDescent="0.3">
      <c r="A6" s="625"/>
      <c r="B6" s="683"/>
      <c r="C6" s="314" t="s">
        <v>483</v>
      </c>
      <c r="D6" s="786"/>
      <c r="E6" s="786"/>
      <c r="F6" s="626"/>
      <c r="G6" s="696"/>
      <c r="H6" s="696"/>
    </row>
    <row r="7" spans="1:8" ht="119.25" customHeight="1" x14ac:dyDescent="0.3">
      <c r="A7" s="626"/>
      <c r="B7" s="681"/>
      <c r="C7" s="594" t="s">
        <v>484</v>
      </c>
      <c r="D7" s="595"/>
      <c r="E7" s="596"/>
      <c r="F7" s="197">
        <v>1</v>
      </c>
      <c r="G7" s="210"/>
      <c r="H7" s="210"/>
    </row>
    <row r="8" spans="1:8" ht="53.85" customHeight="1" x14ac:dyDescent="0.3">
      <c r="A8" s="68"/>
      <c r="B8" s="687" t="s">
        <v>170</v>
      </c>
      <c r="C8" s="777"/>
      <c r="D8" s="777"/>
      <c r="E8" s="688"/>
      <c r="F8" s="209">
        <f>F5+F7</f>
        <v>5</v>
      </c>
      <c r="G8" s="209">
        <f>G5+G7</f>
        <v>0</v>
      </c>
      <c r="H8" s="209">
        <f>H5+H7</f>
        <v>0</v>
      </c>
    </row>
    <row r="9" spans="1:8" x14ac:dyDescent="0.3">
      <c r="A9" s="272"/>
      <c r="F9" s="208"/>
    </row>
    <row r="10" spans="1:8" ht="261" customHeight="1" x14ac:dyDescent="0.3">
      <c r="A10" s="778" t="s">
        <v>160</v>
      </c>
      <c r="B10" s="779"/>
      <c r="C10" s="779"/>
      <c r="D10" s="779"/>
      <c r="E10" s="779"/>
      <c r="F10" s="779"/>
      <c r="G10" s="779"/>
      <c r="H10" s="780"/>
    </row>
    <row r="11" spans="1:8" x14ac:dyDescent="0.3">
      <c r="A11" s="272"/>
      <c r="F11" s="208"/>
    </row>
    <row r="12" spans="1:8" ht="23.4" x14ac:dyDescent="0.45">
      <c r="A12" s="614" t="s">
        <v>128</v>
      </c>
      <c r="B12" s="614"/>
      <c r="C12" s="8"/>
      <c r="D12" s="8"/>
      <c r="E12" s="8"/>
      <c r="F12" s="163"/>
      <c r="G12" s="8"/>
      <c r="H12" s="8"/>
    </row>
  </sheetData>
  <mergeCells count="13">
    <mergeCell ref="A12:B12"/>
    <mergeCell ref="B8:E8"/>
    <mergeCell ref="A10:H10"/>
    <mergeCell ref="A2:H2"/>
    <mergeCell ref="D3:F3"/>
    <mergeCell ref="A5:A7"/>
    <mergeCell ref="B5:B7"/>
    <mergeCell ref="D5:D6"/>
    <mergeCell ref="E5:E6"/>
    <mergeCell ref="F5:F6"/>
    <mergeCell ref="G5:G6"/>
    <mergeCell ref="H5:H6"/>
    <mergeCell ref="C7:E7"/>
  </mergeCells>
  <hyperlinks>
    <hyperlink ref="A12" location="'Credit Summary!'!A1" display="Return to Credit Summary Table " xr:uid="{42BD54F1-7E70-4DC2-A171-450C8E5EA15A}"/>
    <hyperlink ref="A12:B12" location="'Credit Summary'!A1" display="Return to Credit Summary Table " xr:uid="{82A7423D-D9E7-45EC-8041-2A7ECB9A5F1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A4C9-3667-469F-B8E4-F462B308B1AB}">
  <dimension ref="A1:F13"/>
  <sheetViews>
    <sheetView zoomScale="70" zoomScaleNormal="70" workbookViewId="0">
      <selection activeCell="A12" sqref="A12:B12"/>
    </sheetView>
  </sheetViews>
  <sheetFormatPr defaultRowHeight="14.4" x14ac:dyDescent="0.3"/>
  <cols>
    <col min="1" max="1" width="11.109375" customWidth="1"/>
    <col min="2" max="2" width="76.6640625" customWidth="1"/>
    <col min="3" max="3" width="45.88671875" customWidth="1"/>
    <col min="4" max="6" width="15.33203125" customWidth="1"/>
  </cols>
  <sheetData>
    <row r="1" spans="1:6" ht="31.2" x14ac:dyDescent="0.3">
      <c r="A1" s="477" t="s">
        <v>241</v>
      </c>
      <c r="B1" s="515"/>
      <c r="C1" s="515"/>
      <c r="D1" s="516"/>
      <c r="E1" s="515"/>
      <c r="F1" s="517"/>
    </row>
    <row r="2" spans="1:6" ht="156.75" customHeight="1" x14ac:dyDescent="0.3">
      <c r="A2" s="651" t="s">
        <v>242</v>
      </c>
      <c r="B2" s="752"/>
      <c r="C2" s="752"/>
      <c r="D2" s="752"/>
      <c r="E2" s="752"/>
      <c r="F2" s="753"/>
    </row>
    <row r="3" spans="1:6" ht="42" customHeight="1" x14ac:dyDescent="0.3">
      <c r="A3" s="320"/>
      <c r="B3" s="316" t="s">
        <v>243</v>
      </c>
      <c r="C3" s="788" t="s">
        <v>163</v>
      </c>
      <c r="D3" s="789"/>
      <c r="E3" s="321" t="s">
        <v>164</v>
      </c>
      <c r="F3" s="321" t="s">
        <v>165</v>
      </c>
    </row>
    <row r="4" spans="1:6" ht="126" customHeight="1" x14ac:dyDescent="0.3">
      <c r="A4" s="790" t="s">
        <v>166</v>
      </c>
      <c r="B4" s="757" t="s">
        <v>244</v>
      </c>
      <c r="C4" s="265" t="s">
        <v>485</v>
      </c>
      <c r="D4" s="68"/>
      <c r="E4" s="787"/>
      <c r="F4" s="787"/>
    </row>
    <row r="5" spans="1:6" ht="46.5" customHeight="1" x14ac:dyDescent="0.3">
      <c r="A5" s="790"/>
      <c r="B5" s="683"/>
      <c r="C5" s="265" t="s">
        <v>486</v>
      </c>
      <c r="D5" s="68">
        <v>4</v>
      </c>
      <c r="E5" s="685"/>
      <c r="F5" s="685"/>
    </row>
    <row r="6" spans="1:6" ht="31.5" customHeight="1" x14ac:dyDescent="0.3">
      <c r="A6" s="790"/>
      <c r="B6" s="683"/>
      <c r="C6" s="265" t="s">
        <v>487</v>
      </c>
      <c r="D6" s="68">
        <v>3</v>
      </c>
      <c r="E6" s="685"/>
      <c r="F6" s="685"/>
    </row>
    <row r="7" spans="1:6" ht="162" customHeight="1" x14ac:dyDescent="0.3">
      <c r="A7" s="790"/>
      <c r="B7" s="681"/>
      <c r="C7" s="274" t="s">
        <v>488</v>
      </c>
      <c r="D7" s="194">
        <v>2</v>
      </c>
      <c r="E7" s="696"/>
      <c r="F7" s="696"/>
    </row>
    <row r="8" spans="1:6" ht="37.5" customHeight="1" x14ac:dyDescent="0.3">
      <c r="A8" s="279"/>
      <c r="B8" s="687" t="s">
        <v>170</v>
      </c>
      <c r="C8" s="688"/>
      <c r="D8" s="209">
        <f>D5</f>
        <v>4</v>
      </c>
      <c r="E8" s="209">
        <f>E4</f>
        <v>0</v>
      </c>
      <c r="F8" s="209">
        <f>F4</f>
        <v>0</v>
      </c>
    </row>
    <row r="9" spans="1:6" x14ac:dyDescent="0.3">
      <c r="A9" s="272"/>
      <c r="B9" s="305"/>
      <c r="D9" s="318"/>
    </row>
    <row r="10" spans="1:6" ht="249" customHeight="1" x14ac:dyDescent="0.3">
      <c r="A10" s="689" t="s">
        <v>160</v>
      </c>
      <c r="B10" s="690"/>
      <c r="C10" s="690"/>
      <c r="D10" s="690"/>
      <c r="E10" s="690"/>
      <c r="F10" s="691"/>
    </row>
    <row r="11" spans="1:6" ht="21" x14ac:dyDescent="0.4">
      <c r="A11" s="319"/>
      <c r="B11" s="8"/>
      <c r="D11" s="208"/>
    </row>
    <row r="12" spans="1:6" ht="23.4" x14ac:dyDescent="0.45">
      <c r="A12" s="614" t="s">
        <v>128</v>
      </c>
      <c r="B12" s="614"/>
      <c r="D12" s="208"/>
    </row>
    <row r="13" spans="1:6" ht="17.399999999999999" customHeight="1" x14ac:dyDescent="0.4">
      <c r="B13" s="8"/>
      <c r="C13" s="8"/>
      <c r="D13" s="163"/>
      <c r="E13" s="8"/>
      <c r="F13" s="8"/>
    </row>
  </sheetData>
  <mergeCells count="9">
    <mergeCell ref="A12:B12"/>
    <mergeCell ref="B8:C8"/>
    <mergeCell ref="A10:F10"/>
    <mergeCell ref="A2:F2"/>
    <mergeCell ref="C3:D3"/>
    <mergeCell ref="A4:A7"/>
    <mergeCell ref="B4:B7"/>
    <mergeCell ref="E4:E7"/>
    <mergeCell ref="F4:F7"/>
  </mergeCells>
  <hyperlinks>
    <hyperlink ref="A12" location="'Credit Summary!'!A1" display="Return to Credit Summary Table " xr:uid="{A1EF9FEF-9897-4CBF-B225-EF8FE55EF7F5}"/>
    <hyperlink ref="A12:B12" location="'Credit Summary'!A1" display="Return to Credit Summary Table " xr:uid="{551EFD0A-7F30-4DEF-9016-AA45E3EC4EE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A347-56E6-4319-AAC0-6EF350BF4A9C}">
  <dimension ref="A1:J17"/>
  <sheetViews>
    <sheetView workbookViewId="0">
      <selection activeCell="M16" sqref="M16"/>
    </sheetView>
  </sheetViews>
  <sheetFormatPr defaultRowHeight="14.4" x14ac:dyDescent="0.3"/>
  <cols>
    <col min="8" max="8" width="24.44140625" customWidth="1"/>
  </cols>
  <sheetData>
    <row r="1" spans="1:10" ht="25.8" x14ac:dyDescent="0.5">
      <c r="A1" s="1" t="s">
        <v>0</v>
      </c>
      <c r="B1" s="2"/>
      <c r="C1" s="2"/>
      <c r="D1" s="2"/>
      <c r="E1" s="2"/>
      <c r="F1" s="2"/>
      <c r="G1" s="2"/>
      <c r="J1" s="3" t="s">
        <v>420</v>
      </c>
    </row>
    <row r="2" spans="1:10" x14ac:dyDescent="0.3">
      <c r="A2" s="4"/>
      <c r="G2" s="5"/>
    </row>
    <row r="3" spans="1:10" x14ac:dyDescent="0.3">
      <c r="A3" s="4"/>
      <c r="G3" s="5"/>
    </row>
    <row r="4" spans="1:10" ht="23.4" x14ac:dyDescent="0.45">
      <c r="A4" s="6" t="s">
        <v>1</v>
      </c>
      <c r="B4" s="7"/>
      <c r="C4" s="7"/>
      <c r="D4" s="7"/>
      <c r="E4" s="7"/>
      <c r="F4" s="7"/>
      <c r="G4" s="7"/>
      <c r="H4" s="7"/>
    </row>
    <row r="5" spans="1:10" ht="23.4" x14ac:dyDescent="0.45">
      <c r="A5" s="7"/>
      <c r="B5" s="7"/>
      <c r="C5" s="7"/>
      <c r="D5" s="7"/>
      <c r="E5" s="7"/>
      <c r="F5" s="7"/>
      <c r="G5" s="7"/>
      <c r="H5" s="7"/>
    </row>
    <row r="6" spans="1:10" ht="24.9" customHeight="1" x14ac:dyDescent="0.3">
      <c r="A6" s="568" t="s">
        <v>2</v>
      </c>
      <c r="B6" s="568"/>
      <c r="C6" s="568"/>
      <c r="D6" s="568"/>
      <c r="E6" s="568"/>
      <c r="F6" s="568"/>
      <c r="G6" s="568"/>
      <c r="H6" s="568"/>
    </row>
    <row r="7" spans="1:10" ht="77.400000000000006" customHeight="1" x14ac:dyDescent="0.3">
      <c r="A7" s="569" t="s">
        <v>3</v>
      </c>
      <c r="B7" s="569"/>
      <c r="C7" s="569"/>
      <c r="D7" s="569"/>
      <c r="E7" s="569"/>
      <c r="F7" s="569"/>
      <c r="G7" s="569"/>
      <c r="H7" s="569"/>
    </row>
    <row r="8" spans="1:10" ht="39.6" customHeight="1" x14ac:dyDescent="0.3">
      <c r="A8" s="568" t="s">
        <v>4</v>
      </c>
      <c r="B8" s="568"/>
      <c r="C8" s="568"/>
      <c r="D8" s="568"/>
      <c r="E8" s="568"/>
      <c r="F8" s="568"/>
      <c r="G8" s="568"/>
      <c r="H8" s="568"/>
    </row>
    <row r="9" spans="1:10" ht="45" customHeight="1" x14ac:dyDescent="0.3">
      <c r="A9" s="568" t="s">
        <v>5</v>
      </c>
      <c r="B9" s="568"/>
      <c r="C9" s="568"/>
      <c r="D9" s="568"/>
      <c r="E9" s="568"/>
      <c r="F9" s="568"/>
      <c r="G9" s="568"/>
      <c r="H9" s="568"/>
    </row>
    <row r="10" spans="1:10" ht="31.5" customHeight="1" x14ac:dyDescent="0.3">
      <c r="A10" s="568" t="s">
        <v>6</v>
      </c>
      <c r="B10" s="568"/>
      <c r="C10" s="568"/>
      <c r="D10" s="568"/>
      <c r="E10" s="568"/>
      <c r="F10" s="568"/>
      <c r="G10" s="568"/>
      <c r="H10" s="568"/>
    </row>
    <row r="11" spans="1:10" ht="60.6" customHeight="1" x14ac:dyDescent="0.3">
      <c r="A11" s="570" t="s">
        <v>7</v>
      </c>
      <c r="B11" s="570"/>
      <c r="C11" s="570"/>
      <c r="D11" s="570"/>
      <c r="E11" s="570"/>
      <c r="F11" s="570"/>
      <c r="G11" s="570"/>
      <c r="H11" s="570"/>
    </row>
    <row r="12" spans="1:10" ht="45.6" customHeight="1" x14ac:dyDescent="0.3">
      <c r="A12" s="570" t="s">
        <v>8</v>
      </c>
      <c r="B12" s="570"/>
      <c r="C12" s="570"/>
      <c r="D12" s="570"/>
      <c r="E12" s="570"/>
      <c r="F12" s="570"/>
      <c r="G12" s="570"/>
      <c r="H12" s="570"/>
    </row>
    <row r="13" spans="1:10" ht="102" customHeight="1" x14ac:dyDescent="0.3">
      <c r="A13" s="569" t="s">
        <v>421</v>
      </c>
      <c r="B13" s="569"/>
      <c r="C13" s="569"/>
      <c r="D13" s="569"/>
      <c r="E13" s="569"/>
      <c r="F13" s="569"/>
      <c r="G13" s="569"/>
      <c r="H13" s="569"/>
    </row>
    <row r="14" spans="1:10" ht="95.1" customHeight="1" x14ac:dyDescent="0.3">
      <c r="A14" s="569" t="s">
        <v>422</v>
      </c>
      <c r="B14" s="569"/>
      <c r="C14" s="569"/>
      <c r="D14" s="569"/>
      <c r="E14" s="569"/>
      <c r="F14" s="569"/>
      <c r="G14" s="569"/>
      <c r="H14" s="569"/>
    </row>
    <row r="15" spans="1:10" ht="56.1" customHeight="1" x14ac:dyDescent="0.3">
      <c r="A15" s="568" t="s">
        <v>423</v>
      </c>
      <c r="B15" s="568"/>
      <c r="C15" s="568"/>
      <c r="D15" s="568"/>
      <c r="E15" s="568"/>
      <c r="F15" s="568"/>
      <c r="G15" s="568"/>
      <c r="H15" s="568"/>
    </row>
    <row r="16" spans="1:10" ht="122.1" customHeight="1" x14ac:dyDescent="0.3">
      <c r="A16" s="571" t="s">
        <v>424</v>
      </c>
      <c r="B16" s="572"/>
      <c r="C16" s="572"/>
      <c r="D16" s="572"/>
      <c r="E16" s="572"/>
      <c r="F16" s="572"/>
      <c r="G16" s="572"/>
      <c r="H16" s="572"/>
    </row>
    <row r="17" spans="1:8" ht="105.6" customHeight="1" x14ac:dyDescent="0.3">
      <c r="A17" s="567"/>
      <c r="B17" s="567"/>
      <c r="C17" s="567"/>
      <c r="D17" s="567"/>
      <c r="E17" s="567"/>
      <c r="F17" s="567"/>
      <c r="G17" s="567"/>
      <c r="H17" s="567"/>
    </row>
  </sheetData>
  <mergeCells count="12">
    <mergeCell ref="A17:H17"/>
    <mergeCell ref="A6:H6"/>
    <mergeCell ref="A7:H7"/>
    <mergeCell ref="A8:H8"/>
    <mergeCell ref="A9:H9"/>
    <mergeCell ref="A10:H10"/>
    <mergeCell ref="A11:H11"/>
    <mergeCell ref="A12:H12"/>
    <mergeCell ref="A13:H13"/>
    <mergeCell ref="A14:H14"/>
    <mergeCell ref="A15:H15"/>
    <mergeCell ref="A16:H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14838-15E9-4F82-9D06-A47C5F63B93D}">
  <dimension ref="A1:F14"/>
  <sheetViews>
    <sheetView zoomScale="70" zoomScaleNormal="70" workbookViewId="0">
      <selection activeCell="A14" sqref="A14:B14"/>
    </sheetView>
  </sheetViews>
  <sheetFormatPr defaultRowHeight="14.4" x14ac:dyDescent="0.3"/>
  <cols>
    <col min="1" max="1" width="16.109375" customWidth="1"/>
    <col min="2" max="2" width="73.44140625" customWidth="1"/>
    <col min="3" max="3" width="58" customWidth="1"/>
    <col min="4" max="4" width="14.33203125" customWidth="1"/>
    <col min="5" max="5" width="14.88671875" customWidth="1"/>
    <col min="6" max="6" width="15.44140625" customWidth="1"/>
  </cols>
  <sheetData>
    <row r="1" spans="1:6" ht="31.2" x14ac:dyDescent="0.55000000000000004">
      <c r="A1" s="477" t="s">
        <v>245</v>
      </c>
      <c r="B1" s="518"/>
      <c r="C1" s="518"/>
      <c r="D1" s="519"/>
      <c r="E1" s="518"/>
      <c r="F1" s="520"/>
    </row>
    <row r="2" spans="1:6" ht="162" customHeight="1" x14ac:dyDescent="0.3">
      <c r="A2" s="781" t="s">
        <v>489</v>
      </c>
      <c r="B2" s="622"/>
      <c r="C2" s="622"/>
      <c r="D2" s="622"/>
      <c r="E2" s="622"/>
      <c r="F2" s="623"/>
    </row>
    <row r="3" spans="1:6" ht="70.5" customHeight="1" x14ac:dyDescent="0.3">
      <c r="A3" s="320"/>
      <c r="B3" s="325" t="s">
        <v>246</v>
      </c>
      <c r="C3" s="791" t="s">
        <v>163</v>
      </c>
      <c r="D3" s="792"/>
      <c r="E3" s="326" t="s">
        <v>164</v>
      </c>
      <c r="F3" s="326" t="s">
        <v>165</v>
      </c>
    </row>
    <row r="4" spans="1:6" ht="94.5" customHeight="1" x14ac:dyDescent="0.3">
      <c r="A4" s="624" t="s">
        <v>166</v>
      </c>
      <c r="B4" s="322" t="s">
        <v>247</v>
      </c>
      <c r="C4" s="763" t="s">
        <v>490</v>
      </c>
      <c r="D4" s="624">
        <v>3</v>
      </c>
      <c r="E4" s="787"/>
      <c r="F4" s="787"/>
    </row>
    <row r="5" spans="1:6" ht="131.25" customHeight="1" x14ac:dyDescent="0.3">
      <c r="A5" s="625"/>
      <c r="B5" s="323" t="s">
        <v>248</v>
      </c>
      <c r="C5" s="587"/>
      <c r="D5" s="625"/>
      <c r="E5" s="685"/>
      <c r="F5" s="685"/>
    </row>
    <row r="6" spans="1:6" ht="228.75" customHeight="1" x14ac:dyDescent="0.3">
      <c r="A6" s="625"/>
      <c r="B6" s="265" t="s">
        <v>249</v>
      </c>
      <c r="C6" s="265" t="s">
        <v>491</v>
      </c>
      <c r="D6" s="626"/>
      <c r="E6" s="696"/>
      <c r="F6" s="696"/>
    </row>
    <row r="7" spans="1:6" ht="150.6" customHeight="1" thickBot="1" x14ac:dyDescent="0.35">
      <c r="A7" s="793"/>
      <c r="B7" s="266"/>
      <c r="C7" s="299" t="s">
        <v>250</v>
      </c>
      <c r="D7" s="269">
        <v>1</v>
      </c>
      <c r="E7" s="270"/>
      <c r="F7" s="270"/>
    </row>
    <row r="8" spans="1:6" ht="196.5" customHeight="1" x14ac:dyDescent="0.3">
      <c r="A8" s="625" t="s">
        <v>492</v>
      </c>
      <c r="B8" s="271" t="s">
        <v>251</v>
      </c>
      <c r="C8" s="324" t="s">
        <v>493</v>
      </c>
      <c r="D8" s="197">
        <v>1</v>
      </c>
      <c r="E8" s="210"/>
      <c r="F8" s="210"/>
    </row>
    <row r="9" spans="1:6" ht="78" customHeight="1" x14ac:dyDescent="0.3">
      <c r="A9" s="626"/>
      <c r="B9" s="181"/>
      <c r="C9" s="183" t="s">
        <v>494</v>
      </c>
      <c r="D9" s="197">
        <v>1</v>
      </c>
      <c r="E9" s="210"/>
      <c r="F9" s="210"/>
    </row>
    <row r="10" spans="1:6" ht="53.25" customHeight="1" x14ac:dyDescent="0.3">
      <c r="A10" s="265"/>
      <c r="B10" s="687" t="s">
        <v>170</v>
      </c>
      <c r="C10" s="688"/>
      <c r="D10" s="209">
        <f>D4+D5+D7+D8+D9</f>
        <v>6</v>
      </c>
      <c r="E10" s="209">
        <f>E4+E7+E8+E9</f>
        <v>0</v>
      </c>
      <c r="F10" s="209">
        <f>F4+F7+F8+F9</f>
        <v>0</v>
      </c>
    </row>
    <row r="11" spans="1:6" x14ac:dyDescent="0.3">
      <c r="A11" s="272"/>
      <c r="B11" s="305"/>
      <c r="D11" s="318"/>
    </row>
    <row r="12" spans="1:6" ht="302.39999999999998" customHeight="1" x14ac:dyDescent="0.3">
      <c r="A12" s="618" t="s">
        <v>127</v>
      </c>
      <c r="B12" s="619"/>
      <c r="C12" s="619"/>
      <c r="D12" s="619"/>
      <c r="E12" s="619"/>
      <c r="F12" s="620"/>
    </row>
    <row r="13" spans="1:6" x14ac:dyDescent="0.3">
      <c r="A13" s="272"/>
      <c r="D13" s="208"/>
    </row>
    <row r="14" spans="1:6" ht="23.4" x14ac:dyDescent="0.45">
      <c r="A14" s="614" t="s">
        <v>128</v>
      </c>
      <c r="B14" s="614"/>
      <c r="D14" s="208"/>
    </row>
  </sheetData>
  <mergeCells count="11">
    <mergeCell ref="A14:B14"/>
    <mergeCell ref="A8:A9"/>
    <mergeCell ref="B10:C10"/>
    <mergeCell ref="A12:F12"/>
    <mergeCell ref="A2:F2"/>
    <mergeCell ref="C3:D3"/>
    <mergeCell ref="A4:A7"/>
    <mergeCell ref="C4:C5"/>
    <mergeCell ref="D4:D6"/>
    <mergeCell ref="E4:E6"/>
    <mergeCell ref="F4:F6"/>
  </mergeCells>
  <hyperlinks>
    <hyperlink ref="A14" location="'Credit Summary!'!A1" display="Return to Credit Summary Table " xr:uid="{2A536BB9-7088-4430-859C-92B4BBD27FF1}"/>
    <hyperlink ref="A14:B14" location="'Credit Summary'!A1" display="Return to Credit Summary Table " xr:uid="{E04AE6F7-BC7B-4193-A07F-36DE0171B40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6D5D-87BA-4CE5-8E94-E9B1D22FA206}">
  <dimension ref="A1:F17"/>
  <sheetViews>
    <sheetView zoomScale="70" zoomScaleNormal="70" workbookViewId="0">
      <selection activeCell="A17" sqref="A17:B17"/>
    </sheetView>
  </sheetViews>
  <sheetFormatPr defaultRowHeight="14.4" x14ac:dyDescent="0.3"/>
  <cols>
    <col min="1" max="1" width="11.33203125" customWidth="1"/>
    <col min="2" max="2" width="78.109375" customWidth="1"/>
    <col min="3" max="3" width="62.33203125" customWidth="1"/>
    <col min="4" max="4" width="16" customWidth="1"/>
    <col min="5" max="5" width="17.44140625" customWidth="1"/>
    <col min="6" max="6" width="16.44140625" customWidth="1"/>
  </cols>
  <sheetData>
    <row r="1" spans="1:6" ht="31.2" x14ac:dyDescent="0.55000000000000004">
      <c r="A1" s="477" t="s">
        <v>252</v>
      </c>
      <c r="B1" s="518"/>
      <c r="C1" s="518"/>
      <c r="D1" s="519"/>
      <c r="E1" s="518"/>
      <c r="F1" s="520"/>
    </row>
    <row r="2" spans="1:6" ht="144" customHeight="1" x14ac:dyDescent="0.3">
      <c r="A2" s="794" t="s">
        <v>496</v>
      </c>
      <c r="B2" s="795"/>
      <c r="C2" s="795"/>
      <c r="D2" s="795"/>
      <c r="E2" s="795"/>
      <c r="F2" s="796"/>
    </row>
    <row r="3" spans="1:6" ht="42" customHeight="1" x14ac:dyDescent="0.3">
      <c r="A3" s="320"/>
      <c r="B3" s="316" t="s">
        <v>267</v>
      </c>
      <c r="C3" s="788" t="s">
        <v>65</v>
      </c>
      <c r="D3" s="789"/>
      <c r="E3" s="321" t="s">
        <v>253</v>
      </c>
      <c r="F3" s="321" t="s">
        <v>175</v>
      </c>
    </row>
    <row r="4" spans="1:6" ht="90" customHeight="1" x14ac:dyDescent="0.3">
      <c r="A4" s="624" t="s">
        <v>166</v>
      </c>
      <c r="B4" s="757" t="s">
        <v>254</v>
      </c>
      <c r="C4" s="265" t="s">
        <v>255</v>
      </c>
      <c r="D4" s="68">
        <v>6</v>
      </c>
      <c r="E4" s="797"/>
      <c r="F4" s="797"/>
    </row>
    <row r="5" spans="1:6" ht="90.75" customHeight="1" x14ac:dyDescent="0.3">
      <c r="A5" s="625"/>
      <c r="B5" s="681"/>
      <c r="C5" s="265" t="s">
        <v>256</v>
      </c>
      <c r="D5" s="68">
        <v>4</v>
      </c>
      <c r="E5" s="798"/>
      <c r="F5" s="798"/>
    </row>
    <row r="6" spans="1:6" ht="104.85" customHeight="1" x14ac:dyDescent="0.3">
      <c r="A6" s="625"/>
      <c r="B6" s="757" t="s">
        <v>257</v>
      </c>
      <c r="C6" s="297" t="s">
        <v>498</v>
      </c>
      <c r="D6" s="9">
        <v>1</v>
      </c>
      <c r="E6" s="327"/>
      <c r="F6" s="327"/>
    </row>
    <row r="7" spans="1:6" ht="104.25" customHeight="1" x14ac:dyDescent="0.3">
      <c r="A7" s="625"/>
      <c r="B7" s="683"/>
      <c r="C7" s="159" t="s">
        <v>495</v>
      </c>
      <c r="D7" s="114">
        <v>1</v>
      </c>
      <c r="E7" s="327"/>
      <c r="F7" s="327"/>
    </row>
    <row r="8" spans="1:6" ht="104.25" customHeight="1" x14ac:dyDescent="0.3">
      <c r="A8" s="625"/>
      <c r="B8" s="683"/>
      <c r="C8" s="206" t="s">
        <v>258</v>
      </c>
      <c r="D8" s="68" t="s">
        <v>259</v>
      </c>
      <c r="E8" s="327"/>
      <c r="F8" s="327"/>
    </row>
    <row r="9" spans="1:6" ht="89.1" customHeight="1" x14ac:dyDescent="0.3">
      <c r="A9" s="625"/>
      <c r="B9" s="681"/>
      <c r="C9" s="265" t="s">
        <v>260</v>
      </c>
      <c r="D9" s="114">
        <v>1</v>
      </c>
      <c r="E9" s="328"/>
      <c r="F9" s="329"/>
    </row>
    <row r="10" spans="1:6" ht="14.4" customHeight="1" x14ac:dyDescent="0.3">
      <c r="A10" s="625"/>
      <c r="B10" s="802" t="s">
        <v>497</v>
      </c>
      <c r="C10" s="757" t="s">
        <v>261</v>
      </c>
      <c r="D10" s="624">
        <v>1</v>
      </c>
      <c r="E10" s="797"/>
      <c r="F10" s="797"/>
    </row>
    <row r="11" spans="1:6" ht="56.1" customHeight="1" x14ac:dyDescent="0.3">
      <c r="A11" s="625"/>
      <c r="B11" s="803"/>
      <c r="C11" s="681"/>
      <c r="D11" s="626"/>
      <c r="E11" s="799"/>
      <c r="F11" s="799"/>
    </row>
    <row r="12" spans="1:6" ht="66.75" customHeight="1" x14ac:dyDescent="0.3">
      <c r="A12" s="626"/>
      <c r="B12" s="786"/>
      <c r="C12" s="274" t="s">
        <v>262</v>
      </c>
      <c r="D12" s="68">
        <v>2</v>
      </c>
      <c r="E12" s="798"/>
      <c r="F12" s="798"/>
    </row>
    <row r="13" spans="1:6" ht="50.1" customHeight="1" x14ac:dyDescent="0.3">
      <c r="A13" s="265"/>
      <c r="B13" s="687" t="s">
        <v>170</v>
      </c>
      <c r="C13" s="688"/>
      <c r="D13" s="209">
        <f>D4+D10</f>
        <v>7</v>
      </c>
      <c r="E13" s="209">
        <f>SUM(E4:E12)</f>
        <v>0</v>
      </c>
      <c r="F13" s="311">
        <f>SUM(F4:F12)</f>
        <v>0</v>
      </c>
    </row>
    <row r="14" spans="1:6" ht="129.9" customHeight="1" x14ac:dyDescent="0.3">
      <c r="A14" s="800" t="s">
        <v>263</v>
      </c>
      <c r="B14" s="801"/>
      <c r="C14" s="801"/>
      <c r="D14" s="801"/>
      <c r="E14" s="801"/>
      <c r="F14" s="801"/>
    </row>
    <row r="15" spans="1:6" ht="281.39999999999998" customHeight="1" x14ac:dyDescent="0.3">
      <c r="A15" s="689" t="s">
        <v>264</v>
      </c>
      <c r="B15" s="690"/>
      <c r="C15" s="690"/>
      <c r="D15" s="690"/>
      <c r="E15" s="690"/>
      <c r="F15" s="691"/>
    </row>
    <row r="16" spans="1:6" x14ac:dyDescent="0.3">
      <c r="A16" s="272"/>
      <c r="D16" s="208"/>
    </row>
    <row r="17" spans="1:4" ht="23.4" x14ac:dyDescent="0.45">
      <c r="A17" s="614" t="s">
        <v>128</v>
      </c>
      <c r="B17" s="614"/>
      <c r="D17" s="208"/>
    </row>
  </sheetData>
  <mergeCells count="16">
    <mergeCell ref="A17:B17"/>
    <mergeCell ref="A2:F2"/>
    <mergeCell ref="C3:D3"/>
    <mergeCell ref="B4:B5"/>
    <mergeCell ref="E4:E5"/>
    <mergeCell ref="F4:F5"/>
    <mergeCell ref="E10:E12"/>
    <mergeCell ref="F10:F12"/>
    <mergeCell ref="B13:C13"/>
    <mergeCell ref="A14:F14"/>
    <mergeCell ref="A15:F15"/>
    <mergeCell ref="A4:A12"/>
    <mergeCell ref="B6:B9"/>
    <mergeCell ref="B10:B12"/>
    <mergeCell ref="C10:C11"/>
    <mergeCell ref="D10:D11"/>
  </mergeCells>
  <hyperlinks>
    <hyperlink ref="A17" location="'Credit Summary'!A1" display="Return to Credit Summary Table " xr:uid="{E4B8136A-1CC7-4E57-B980-C9CAEAA0A51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7EDC-7F1A-4CE7-A6E0-ADE049EBA869}">
  <dimension ref="A1:F13"/>
  <sheetViews>
    <sheetView zoomScale="70" zoomScaleNormal="70" workbookViewId="0">
      <selection activeCell="A13" sqref="A13:B13"/>
    </sheetView>
  </sheetViews>
  <sheetFormatPr defaultRowHeight="14.4" x14ac:dyDescent="0.3"/>
  <cols>
    <col min="1" max="1" width="15" customWidth="1"/>
    <col min="2" max="2" width="78.44140625" customWidth="1"/>
    <col min="3" max="3" width="47.44140625" customWidth="1"/>
    <col min="4" max="4" width="14.109375" customWidth="1"/>
    <col min="5" max="6" width="14.5546875" customWidth="1"/>
  </cols>
  <sheetData>
    <row r="1" spans="1:6" ht="31.2" x14ac:dyDescent="0.6">
      <c r="A1" s="477" t="s">
        <v>265</v>
      </c>
      <c r="B1" s="508"/>
      <c r="C1" s="508"/>
      <c r="D1" s="521"/>
      <c r="E1" s="508"/>
      <c r="F1" s="510"/>
    </row>
    <row r="2" spans="1:6" ht="53.25" customHeight="1" x14ac:dyDescent="0.3">
      <c r="A2" s="751" t="s">
        <v>266</v>
      </c>
      <c r="B2" s="752"/>
      <c r="C2" s="752"/>
      <c r="D2" s="752"/>
      <c r="E2" s="752"/>
      <c r="F2" s="753"/>
    </row>
    <row r="3" spans="1:6" ht="42" customHeight="1" x14ac:dyDescent="0.3">
      <c r="A3" s="320"/>
      <c r="B3" s="316" t="s">
        <v>403</v>
      </c>
      <c r="C3" s="788" t="s">
        <v>163</v>
      </c>
      <c r="D3" s="789"/>
      <c r="E3" s="321" t="s">
        <v>164</v>
      </c>
      <c r="F3" s="321" t="s">
        <v>175</v>
      </c>
    </row>
    <row r="4" spans="1:6" ht="137.25" customHeight="1" x14ac:dyDescent="0.3">
      <c r="A4" s="790" t="s">
        <v>166</v>
      </c>
      <c r="B4" s="757" t="s">
        <v>501</v>
      </c>
      <c r="C4" s="265" t="s">
        <v>499</v>
      </c>
      <c r="D4" s="68">
        <v>3</v>
      </c>
      <c r="E4" s="196"/>
      <c r="F4" s="196"/>
    </row>
    <row r="5" spans="1:6" ht="62.4" customHeight="1" x14ac:dyDescent="0.3">
      <c r="A5" s="790"/>
      <c r="B5" s="683"/>
      <c r="C5" s="757" t="s">
        <v>500</v>
      </c>
      <c r="D5" s="624">
        <v>1</v>
      </c>
      <c r="E5" s="685"/>
      <c r="F5" s="787"/>
    </row>
    <row r="6" spans="1:6" ht="147.6" customHeight="1" x14ac:dyDescent="0.3">
      <c r="A6" s="790"/>
      <c r="B6" s="683"/>
      <c r="C6" s="681"/>
      <c r="D6" s="626"/>
      <c r="E6" s="696"/>
      <c r="F6" s="696"/>
    </row>
    <row r="7" spans="1:6" ht="148.5" customHeight="1" x14ac:dyDescent="0.3">
      <c r="A7" s="790"/>
      <c r="B7" s="683"/>
      <c r="C7" s="265" t="s">
        <v>268</v>
      </c>
      <c r="D7" s="68">
        <v>2</v>
      </c>
      <c r="E7" s="196"/>
      <c r="F7" s="196"/>
    </row>
    <row r="8" spans="1:6" ht="66" customHeight="1" x14ac:dyDescent="0.3">
      <c r="A8" s="330" t="s">
        <v>70</v>
      </c>
      <c r="B8" s="602" t="s">
        <v>269</v>
      </c>
      <c r="C8" s="804"/>
      <c r="D8" s="68"/>
      <c r="E8" s="196"/>
      <c r="F8" s="196"/>
    </row>
    <row r="9" spans="1:6" ht="51" customHeight="1" x14ac:dyDescent="0.3">
      <c r="A9" s="279"/>
      <c r="B9" s="687" t="s">
        <v>170</v>
      </c>
      <c r="C9" s="688"/>
      <c r="D9" s="209">
        <f>D4</f>
        <v>3</v>
      </c>
      <c r="E9" s="209">
        <f>SUM(E4:E7)</f>
        <v>0</v>
      </c>
      <c r="F9" s="209">
        <f>SUM(F4:F7)</f>
        <v>0</v>
      </c>
    </row>
    <row r="10" spans="1:6" x14ac:dyDescent="0.3">
      <c r="A10" s="272"/>
      <c r="B10" s="305"/>
      <c r="D10" s="318"/>
    </row>
    <row r="11" spans="1:6" ht="256.5" customHeight="1" x14ac:dyDescent="0.3">
      <c r="A11" s="805" t="s">
        <v>270</v>
      </c>
      <c r="B11" s="806"/>
      <c r="C11" s="806"/>
      <c r="D11" s="806"/>
      <c r="E11" s="806"/>
      <c r="F11" s="807"/>
    </row>
    <row r="12" spans="1:6" x14ac:dyDescent="0.3">
      <c r="A12" s="272"/>
      <c r="D12" s="208"/>
    </row>
    <row r="13" spans="1:6" ht="23.4" x14ac:dyDescent="0.45">
      <c r="A13" s="614" t="s">
        <v>128</v>
      </c>
      <c r="B13" s="614"/>
      <c r="C13" s="185"/>
      <c r="D13" s="331"/>
      <c r="E13" s="185"/>
      <c r="F13" s="185"/>
    </row>
  </sheetData>
  <mergeCells count="12">
    <mergeCell ref="A13:B13"/>
    <mergeCell ref="B8:C8"/>
    <mergeCell ref="B9:C9"/>
    <mergeCell ref="A11:F11"/>
    <mergeCell ref="A2:F2"/>
    <mergeCell ref="C3:D3"/>
    <mergeCell ref="A4:A7"/>
    <mergeCell ref="B4:B7"/>
    <mergeCell ref="C5:C6"/>
    <mergeCell ref="D5:D6"/>
    <mergeCell ref="E5:E6"/>
    <mergeCell ref="F5:F6"/>
  </mergeCells>
  <hyperlinks>
    <hyperlink ref="A13" location="'Credit Summary!'!A1" display="Return to Credit Summary Table " xr:uid="{DDB46A29-4461-4102-961E-B51B2C1D6D93}"/>
    <hyperlink ref="A13:B13" location="'Credit Summary'!A1" display="Return to Credit Summary Table " xr:uid="{D1494AA9-938A-4D73-83A0-89014FDFC37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B1587-C1F1-4CA4-BCEA-553FF87B81F0}">
  <dimension ref="A1:F17"/>
  <sheetViews>
    <sheetView zoomScale="70" zoomScaleNormal="70" workbookViewId="0">
      <selection activeCell="A17" sqref="A17:B17"/>
    </sheetView>
  </sheetViews>
  <sheetFormatPr defaultRowHeight="14.4" x14ac:dyDescent="0.3"/>
  <cols>
    <col min="1" max="1" width="11.44140625" customWidth="1"/>
    <col min="2" max="2" width="122.5546875" customWidth="1"/>
    <col min="3" max="3" width="48.109375" customWidth="1"/>
    <col min="4" max="4" width="13.44140625" customWidth="1"/>
    <col min="5" max="6" width="14.5546875" customWidth="1"/>
  </cols>
  <sheetData>
    <row r="1" spans="1:6" ht="31.2" x14ac:dyDescent="0.6">
      <c r="A1" s="523" t="s">
        <v>502</v>
      </c>
      <c r="B1" s="524"/>
      <c r="C1" s="524"/>
      <c r="D1" s="525"/>
      <c r="E1" s="524"/>
      <c r="F1" s="526"/>
    </row>
    <row r="2" spans="1:6" ht="113.25" customHeight="1" x14ac:dyDescent="0.3">
      <c r="A2" s="781" t="s">
        <v>271</v>
      </c>
      <c r="B2" s="622"/>
      <c r="C2" s="622"/>
      <c r="D2" s="622"/>
      <c r="E2" s="622"/>
      <c r="F2" s="623"/>
    </row>
    <row r="3" spans="1:6" ht="63" customHeight="1" x14ac:dyDescent="0.3">
      <c r="A3" s="340"/>
      <c r="B3" s="342" t="s">
        <v>272</v>
      </c>
      <c r="C3" s="810" t="s">
        <v>163</v>
      </c>
      <c r="D3" s="811"/>
      <c r="E3" s="343" t="s">
        <v>164</v>
      </c>
      <c r="F3" s="343" t="s">
        <v>165</v>
      </c>
    </row>
    <row r="4" spans="1:6" ht="45.6" customHeight="1" x14ac:dyDescent="0.3">
      <c r="A4" s="713" t="s">
        <v>166</v>
      </c>
      <c r="B4" s="817" t="s">
        <v>504</v>
      </c>
      <c r="C4" s="812" t="s">
        <v>273</v>
      </c>
      <c r="D4" s="813"/>
      <c r="E4" s="787"/>
      <c r="F4" s="787"/>
    </row>
    <row r="5" spans="1:6" ht="42" customHeight="1" x14ac:dyDescent="0.3">
      <c r="A5" s="704"/>
      <c r="B5" s="818"/>
      <c r="C5" s="814"/>
      <c r="D5" s="815"/>
      <c r="E5" s="685"/>
      <c r="F5" s="685"/>
    </row>
    <row r="6" spans="1:6" ht="48.6" customHeight="1" x14ac:dyDescent="0.3">
      <c r="A6" s="704"/>
      <c r="B6" s="818"/>
      <c r="C6" s="814"/>
      <c r="D6" s="815"/>
      <c r="E6" s="685"/>
      <c r="F6" s="685"/>
    </row>
    <row r="7" spans="1:6" ht="1.5" customHeight="1" x14ac:dyDescent="0.3">
      <c r="A7" s="704"/>
      <c r="B7" s="818"/>
      <c r="C7" s="814"/>
      <c r="D7" s="815"/>
      <c r="E7" s="685"/>
      <c r="F7" s="685"/>
    </row>
    <row r="8" spans="1:6" ht="4.5" customHeight="1" x14ac:dyDescent="0.3">
      <c r="A8" s="704"/>
      <c r="B8" s="818"/>
      <c r="C8" s="816"/>
      <c r="D8" s="731"/>
      <c r="E8" s="685"/>
      <c r="F8" s="685"/>
    </row>
    <row r="9" spans="1:6" ht="51.9" customHeight="1" x14ac:dyDescent="0.3">
      <c r="A9" s="704"/>
      <c r="B9" s="818"/>
      <c r="C9" s="112" t="s">
        <v>503</v>
      </c>
      <c r="D9" s="332">
        <v>3</v>
      </c>
      <c r="E9" s="685"/>
      <c r="F9" s="685"/>
    </row>
    <row r="10" spans="1:6" ht="55.5" customHeight="1" x14ac:dyDescent="0.3">
      <c r="A10" s="704"/>
      <c r="B10" s="818"/>
      <c r="C10" s="333" t="s">
        <v>274</v>
      </c>
      <c r="D10" s="334">
        <v>2</v>
      </c>
      <c r="E10" s="685"/>
      <c r="F10" s="685"/>
    </row>
    <row r="11" spans="1:6" ht="56.4" customHeight="1" x14ac:dyDescent="0.3">
      <c r="A11" s="704"/>
      <c r="B11" s="818"/>
      <c r="C11" s="333" t="s">
        <v>275</v>
      </c>
      <c r="D11" s="112">
        <v>1</v>
      </c>
      <c r="E11" s="696"/>
      <c r="F11" s="696"/>
    </row>
    <row r="12" spans="1:6" ht="0.9" customHeight="1" x14ac:dyDescent="0.3">
      <c r="A12" s="496"/>
      <c r="B12" s="495"/>
      <c r="E12" s="685"/>
      <c r="F12" s="685"/>
    </row>
    <row r="13" spans="1:6" ht="64.5" customHeight="1" x14ac:dyDescent="0.3">
      <c r="A13" s="279"/>
      <c r="B13" s="766" t="s">
        <v>170</v>
      </c>
      <c r="C13" s="768"/>
      <c r="D13" s="335">
        <f>D9</f>
        <v>3</v>
      </c>
      <c r="E13" s="335">
        <f>E4</f>
        <v>0</v>
      </c>
      <c r="F13" s="335">
        <f>F4</f>
        <v>0</v>
      </c>
    </row>
    <row r="14" spans="1:6" ht="21" x14ac:dyDescent="0.3">
      <c r="A14" s="808"/>
      <c r="B14" s="809"/>
      <c r="C14" s="809"/>
      <c r="D14" s="809"/>
      <c r="E14" s="809"/>
      <c r="F14" s="809"/>
    </row>
    <row r="15" spans="1:6" ht="199.5" customHeight="1" x14ac:dyDescent="0.3">
      <c r="A15" s="805" t="s">
        <v>276</v>
      </c>
      <c r="B15" s="806"/>
      <c r="C15" s="806"/>
      <c r="D15" s="806"/>
      <c r="E15" s="806"/>
      <c r="F15" s="807"/>
    </row>
    <row r="16" spans="1:6" x14ac:dyDescent="0.3">
      <c r="A16" s="272"/>
      <c r="D16" s="208"/>
    </row>
    <row r="17" spans="1:6" ht="23.4" x14ac:dyDescent="0.45">
      <c r="A17" s="614" t="s">
        <v>128</v>
      </c>
      <c r="B17" s="614"/>
      <c r="C17" s="185"/>
      <c r="D17" s="331"/>
      <c r="E17" s="185"/>
      <c r="F17" s="185"/>
    </row>
  </sheetData>
  <mergeCells count="13">
    <mergeCell ref="A17:B17"/>
    <mergeCell ref="B13:C13"/>
    <mergeCell ref="A14:F14"/>
    <mergeCell ref="A15:F15"/>
    <mergeCell ref="A2:F2"/>
    <mergeCell ref="C3:D3"/>
    <mergeCell ref="E4:E11"/>
    <mergeCell ref="F4:F11"/>
    <mergeCell ref="C4:D8"/>
    <mergeCell ref="E12"/>
    <mergeCell ref="F12"/>
    <mergeCell ref="B4:B11"/>
    <mergeCell ref="A4:A11"/>
  </mergeCells>
  <hyperlinks>
    <hyperlink ref="A17" location="'Credit Summary!'!A1" display="Return to Credit Summary Table " xr:uid="{0E7016E1-1683-4B46-A055-34AD65E5D942}"/>
    <hyperlink ref="A17:B17" location="'Credit Summary'!A1" display="Return to Credit Summary Table " xr:uid="{2CBC7230-1B21-496B-A6B0-BB0427B5687E}"/>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530DA-F16B-4364-B9CE-D690B128011D}">
  <dimension ref="A1:I30"/>
  <sheetViews>
    <sheetView zoomScale="70" zoomScaleNormal="70" workbookViewId="0">
      <selection activeCell="A30" sqref="A30:B30"/>
    </sheetView>
  </sheetViews>
  <sheetFormatPr defaultRowHeight="14.4" x14ac:dyDescent="0.3"/>
  <cols>
    <col min="1" max="1" width="12.33203125" customWidth="1"/>
    <col min="2" max="2" width="107.44140625" customWidth="1"/>
    <col min="3" max="3" width="21.88671875" customWidth="1"/>
    <col min="4" max="6" width="21.109375" customWidth="1"/>
    <col min="7" max="7" width="12.6640625" customWidth="1"/>
    <col min="8" max="9" width="13" customWidth="1"/>
  </cols>
  <sheetData>
    <row r="1" spans="1:9" ht="31.2" x14ac:dyDescent="0.3">
      <c r="A1" s="523" t="s">
        <v>277</v>
      </c>
      <c r="B1" s="527"/>
      <c r="C1" s="528"/>
      <c r="D1" s="528"/>
      <c r="E1" s="528"/>
      <c r="F1" s="528"/>
      <c r="G1" s="529"/>
      <c r="H1" s="528"/>
      <c r="I1" s="530"/>
    </row>
    <row r="2" spans="1:9" ht="89.25" customHeight="1" x14ac:dyDescent="0.3">
      <c r="A2" s="751" t="s">
        <v>513</v>
      </c>
      <c r="B2" s="752"/>
      <c r="C2" s="752"/>
      <c r="D2" s="752"/>
      <c r="E2" s="752"/>
      <c r="F2" s="752"/>
      <c r="G2" s="752"/>
      <c r="H2" s="752"/>
      <c r="I2" s="753"/>
    </row>
    <row r="3" spans="1:9" ht="77.25" customHeight="1" x14ac:dyDescent="0.3">
      <c r="A3" s="363"/>
      <c r="B3" s="364" t="s">
        <v>278</v>
      </c>
      <c r="C3" s="365"/>
      <c r="D3" s="819" t="s">
        <v>279</v>
      </c>
      <c r="E3" s="820"/>
      <c r="F3" s="821"/>
      <c r="G3" s="366" t="s">
        <v>163</v>
      </c>
      <c r="H3" s="366" t="s">
        <v>164</v>
      </c>
      <c r="I3" s="366" t="s">
        <v>165</v>
      </c>
    </row>
    <row r="4" spans="1:9" ht="69" customHeight="1" x14ac:dyDescent="0.3">
      <c r="A4" s="367"/>
      <c r="B4" s="368"/>
      <c r="C4" s="366"/>
      <c r="D4" s="366" t="s">
        <v>506</v>
      </c>
      <c r="E4" s="366" t="s">
        <v>507</v>
      </c>
      <c r="F4" s="366" t="s">
        <v>508</v>
      </c>
      <c r="G4" s="366"/>
      <c r="H4" s="366"/>
      <c r="I4" s="366"/>
    </row>
    <row r="5" spans="1:9" ht="75" customHeight="1" x14ac:dyDescent="0.3">
      <c r="A5" s="822" t="s">
        <v>166</v>
      </c>
      <c r="B5" s="822" t="s">
        <v>505</v>
      </c>
      <c r="C5" s="826" t="s">
        <v>280</v>
      </c>
      <c r="D5" s="344" t="s">
        <v>281</v>
      </c>
      <c r="E5" s="344" t="s">
        <v>282</v>
      </c>
      <c r="F5" s="345" t="s">
        <v>71</v>
      </c>
      <c r="G5" s="344">
        <v>3</v>
      </c>
      <c r="H5" s="644"/>
      <c r="I5" s="644"/>
    </row>
    <row r="6" spans="1:9" ht="75" customHeight="1" x14ac:dyDescent="0.3">
      <c r="A6" s="823"/>
      <c r="B6" s="823"/>
      <c r="C6" s="827"/>
      <c r="D6" s="346" t="s">
        <v>283</v>
      </c>
      <c r="E6" s="346" t="s">
        <v>284</v>
      </c>
      <c r="F6" s="346" t="s">
        <v>285</v>
      </c>
      <c r="G6" s="347">
        <v>2</v>
      </c>
      <c r="H6" s="645"/>
      <c r="I6" s="645"/>
    </row>
    <row r="7" spans="1:9" ht="75" customHeight="1" x14ac:dyDescent="0.3">
      <c r="A7" s="823"/>
      <c r="B7" s="825"/>
      <c r="C7" s="828"/>
      <c r="D7" s="348" t="s">
        <v>509</v>
      </c>
      <c r="E7" s="348" t="s">
        <v>286</v>
      </c>
      <c r="F7" s="348" t="s">
        <v>287</v>
      </c>
      <c r="G7" s="349">
        <v>1</v>
      </c>
      <c r="H7" s="829"/>
      <c r="I7" s="829"/>
    </row>
    <row r="8" spans="1:9" ht="75" customHeight="1" x14ac:dyDescent="0.3">
      <c r="A8" s="823"/>
      <c r="B8" s="639" t="s">
        <v>288</v>
      </c>
      <c r="C8" s="826" t="s">
        <v>289</v>
      </c>
      <c r="D8" s="344" t="s">
        <v>290</v>
      </c>
      <c r="E8" s="344" t="s">
        <v>291</v>
      </c>
      <c r="F8" s="345" t="s">
        <v>292</v>
      </c>
      <c r="G8" s="350">
        <v>3</v>
      </c>
      <c r="H8" s="644"/>
      <c r="I8" s="644"/>
    </row>
    <row r="9" spans="1:9" ht="75" customHeight="1" x14ac:dyDescent="0.3">
      <c r="A9" s="823"/>
      <c r="B9" s="639"/>
      <c r="C9" s="827"/>
      <c r="D9" s="346" t="s">
        <v>293</v>
      </c>
      <c r="E9" s="346" t="s">
        <v>294</v>
      </c>
      <c r="F9" s="346" t="s">
        <v>291</v>
      </c>
      <c r="G9" s="351">
        <v>2</v>
      </c>
      <c r="H9" s="645"/>
      <c r="I9" s="645"/>
    </row>
    <row r="10" spans="1:9" ht="75" customHeight="1" thickBot="1" x14ac:dyDescent="0.35">
      <c r="A10" s="824"/>
      <c r="B10" s="640"/>
      <c r="C10" s="830"/>
      <c r="D10" s="352" t="s">
        <v>295</v>
      </c>
      <c r="E10" s="352" t="s">
        <v>296</v>
      </c>
      <c r="F10" s="352" t="s">
        <v>294</v>
      </c>
      <c r="G10" s="353">
        <v>1</v>
      </c>
      <c r="H10" s="646"/>
      <c r="I10" s="646"/>
    </row>
    <row r="11" spans="1:9" ht="75" customHeight="1" x14ac:dyDescent="0.3">
      <c r="A11" s="827" t="s">
        <v>512</v>
      </c>
      <c r="B11" s="831" t="s">
        <v>511</v>
      </c>
      <c r="C11" s="833" t="s">
        <v>510</v>
      </c>
      <c r="D11" s="833"/>
      <c r="E11" s="833"/>
      <c r="F11" s="833"/>
      <c r="G11" s="354">
        <v>1</v>
      </c>
      <c r="H11" s="225"/>
      <c r="I11" s="225"/>
    </row>
    <row r="12" spans="1:9" ht="75" customHeight="1" x14ac:dyDescent="0.3">
      <c r="A12" s="827"/>
      <c r="B12" s="832"/>
      <c r="C12" s="834" t="s">
        <v>297</v>
      </c>
      <c r="D12" s="834"/>
      <c r="E12" s="834"/>
      <c r="F12" s="834"/>
      <c r="G12" s="354">
        <v>1</v>
      </c>
      <c r="H12" s="225"/>
      <c r="I12" s="225"/>
    </row>
    <row r="13" spans="1:9" ht="75" customHeight="1" x14ac:dyDescent="0.3">
      <c r="A13" s="828"/>
      <c r="B13" s="832"/>
      <c r="C13" s="834" t="s">
        <v>298</v>
      </c>
      <c r="D13" s="834"/>
      <c r="E13" s="834"/>
      <c r="F13" s="834"/>
      <c r="G13" s="354">
        <v>1</v>
      </c>
      <c r="H13" s="225"/>
      <c r="I13" s="225"/>
    </row>
    <row r="14" spans="1:9" ht="55.5" customHeight="1" x14ac:dyDescent="0.3">
      <c r="A14" s="222"/>
      <c r="B14" s="835" t="s">
        <v>170</v>
      </c>
      <c r="C14" s="836"/>
      <c r="D14" s="836"/>
      <c r="E14" s="836"/>
      <c r="F14" s="837"/>
      <c r="G14" s="487">
        <f>G5+G8+G11+G12+G13</f>
        <v>9</v>
      </c>
      <c r="H14" s="487">
        <f>SUM(H5:H13)</f>
        <v>0</v>
      </c>
      <c r="I14" s="487">
        <f>SUM(I5:I13)</f>
        <v>0</v>
      </c>
    </row>
    <row r="15" spans="1:9" ht="106.5" customHeight="1" x14ac:dyDescent="0.3">
      <c r="A15" s="838" t="s">
        <v>299</v>
      </c>
      <c r="B15" s="838"/>
      <c r="C15" s="838"/>
      <c r="D15" s="838"/>
      <c r="E15" s="838"/>
      <c r="F15" s="838"/>
      <c r="G15" s="838"/>
      <c r="H15" s="838"/>
      <c r="I15" s="838"/>
    </row>
    <row r="16" spans="1:9" ht="27" customHeight="1" x14ac:dyDescent="0.45">
      <c r="A16" s="8"/>
      <c r="B16" s="355" t="s">
        <v>300</v>
      </c>
      <c r="C16" s="356"/>
      <c r="D16" s="356"/>
      <c r="E16" s="356"/>
      <c r="F16" s="8"/>
      <c r="G16" s="163"/>
      <c r="H16" s="8"/>
      <c r="I16" s="8"/>
    </row>
    <row r="17" spans="1:9" ht="21" x14ac:dyDescent="0.4">
      <c r="A17" s="8"/>
      <c r="B17" s="357"/>
      <c r="C17" s="8"/>
      <c r="D17" s="8"/>
      <c r="E17" s="8"/>
      <c r="F17" s="8"/>
      <c r="G17" s="163"/>
      <c r="H17" s="8"/>
      <c r="I17" s="8"/>
    </row>
    <row r="18" spans="1:9" ht="34.5" customHeight="1" x14ac:dyDescent="0.4">
      <c r="A18" s="8"/>
      <c r="B18" s="369"/>
      <c r="C18" s="370" t="s">
        <v>301</v>
      </c>
      <c r="D18" s="8"/>
      <c r="E18" s="8"/>
      <c r="F18" s="8"/>
      <c r="G18" s="8"/>
      <c r="H18" s="8"/>
      <c r="I18" s="8"/>
    </row>
    <row r="19" spans="1:9" ht="32.1" customHeight="1" x14ac:dyDescent="0.4">
      <c r="A19" s="8"/>
      <c r="B19" s="358" t="s">
        <v>302</v>
      </c>
      <c r="C19" s="359"/>
      <c r="D19" s="8"/>
      <c r="E19" s="8"/>
      <c r="F19" s="8"/>
      <c r="G19" s="8"/>
      <c r="H19" s="8"/>
      <c r="I19" s="8"/>
    </row>
    <row r="20" spans="1:9" ht="32.4" customHeight="1" x14ac:dyDescent="0.4">
      <c r="A20" s="8"/>
      <c r="B20" s="358" t="s">
        <v>303</v>
      </c>
      <c r="C20" s="359"/>
      <c r="D20" s="8"/>
      <c r="E20" s="8"/>
      <c r="F20" s="8"/>
      <c r="G20" s="8"/>
      <c r="H20" s="8"/>
      <c r="I20" s="8"/>
    </row>
    <row r="21" spans="1:9" ht="39.9" customHeight="1" x14ac:dyDescent="0.4">
      <c r="A21" s="8"/>
      <c r="B21" s="369" t="s">
        <v>304</v>
      </c>
      <c r="C21" s="371"/>
      <c r="D21" s="8"/>
      <c r="E21" s="8"/>
      <c r="F21" s="8"/>
      <c r="G21" s="8"/>
      <c r="H21" s="8"/>
      <c r="I21" s="8"/>
    </row>
    <row r="22" spans="1:9" ht="32.1" customHeight="1" x14ac:dyDescent="0.4">
      <c r="A22" s="8"/>
      <c r="B22" s="360" t="s">
        <v>305</v>
      </c>
      <c r="C22" s="361"/>
      <c r="D22" s="302"/>
      <c r="E22" s="103"/>
      <c r="F22" s="8"/>
      <c r="G22" s="8"/>
      <c r="H22" s="8"/>
      <c r="I22" s="8"/>
    </row>
    <row r="23" spans="1:9" ht="34.5" customHeight="1" x14ac:dyDescent="0.4">
      <c r="A23" s="8"/>
      <c r="B23" s="360" t="s">
        <v>306</v>
      </c>
      <c r="C23" s="361"/>
      <c r="D23" s="302"/>
      <c r="E23" s="103"/>
      <c r="F23" s="8"/>
      <c r="G23" s="8"/>
      <c r="H23" s="8"/>
      <c r="I23" s="8"/>
    </row>
    <row r="24" spans="1:9" ht="32.4" customHeight="1" x14ac:dyDescent="0.4">
      <c r="A24" s="8"/>
      <c r="B24" s="360" t="s">
        <v>307</v>
      </c>
      <c r="C24" s="361"/>
      <c r="D24" s="302"/>
      <c r="E24" s="103"/>
      <c r="F24" s="8"/>
      <c r="G24" s="8"/>
      <c r="H24" s="8"/>
      <c r="I24" s="8"/>
    </row>
    <row r="25" spans="1:9" ht="39" customHeight="1" x14ac:dyDescent="0.4">
      <c r="A25" s="8"/>
      <c r="B25" s="358" t="s">
        <v>308</v>
      </c>
      <c r="C25" s="362">
        <f>SUM(C22:C24)</f>
        <v>0</v>
      </c>
      <c r="D25" s="8"/>
      <c r="E25" s="8"/>
      <c r="F25" s="8"/>
      <c r="G25" s="8"/>
      <c r="H25" s="8"/>
      <c r="I25" s="8"/>
    </row>
    <row r="26" spans="1:9" ht="85.5" customHeight="1" x14ac:dyDescent="0.4">
      <c r="A26" s="8"/>
      <c r="B26" s="369" t="s">
        <v>309</v>
      </c>
      <c r="C26" s="372" t="e">
        <f>((C20-C25)/C19)</f>
        <v>#DIV/0!</v>
      </c>
      <c r="D26" s="8"/>
      <c r="E26" s="8"/>
      <c r="F26" s="8"/>
      <c r="G26" s="8"/>
      <c r="H26" s="8"/>
      <c r="I26" s="8"/>
    </row>
    <row r="27" spans="1:9" ht="38.1" customHeight="1" x14ac:dyDescent="0.4">
      <c r="A27" s="8"/>
      <c r="B27" s="357"/>
      <c r="C27" s="8"/>
      <c r="D27" s="8"/>
      <c r="E27" s="8"/>
      <c r="F27" s="8"/>
      <c r="G27" s="163"/>
      <c r="H27" s="8"/>
      <c r="I27" s="8"/>
    </row>
    <row r="28" spans="1:9" ht="328.5" customHeight="1" x14ac:dyDescent="0.3">
      <c r="A28" s="839" t="s">
        <v>310</v>
      </c>
      <c r="B28" s="839"/>
      <c r="C28" s="839"/>
      <c r="D28" s="839"/>
      <c r="E28" s="839"/>
      <c r="F28" s="839"/>
      <c r="G28" s="839"/>
      <c r="H28" s="839"/>
      <c r="I28" s="839"/>
    </row>
    <row r="29" spans="1:9" ht="21" x14ac:dyDescent="0.4">
      <c r="A29" s="8"/>
      <c r="B29" s="357"/>
      <c r="C29" s="8"/>
      <c r="D29" s="8"/>
      <c r="E29" s="8"/>
      <c r="F29" s="8"/>
      <c r="G29" s="163"/>
      <c r="H29" s="8"/>
      <c r="I29" s="8"/>
    </row>
    <row r="30" spans="1:9" ht="23.4" x14ac:dyDescent="0.45">
      <c r="A30" s="614" t="s">
        <v>128</v>
      </c>
      <c r="B30" s="614"/>
      <c r="C30" s="8"/>
      <c r="D30" s="8"/>
      <c r="E30" s="8"/>
      <c r="F30" s="8"/>
      <c r="G30" s="163"/>
      <c r="H30" s="8"/>
      <c r="I30" s="8"/>
    </row>
  </sheetData>
  <mergeCells count="20">
    <mergeCell ref="B11:B13"/>
    <mergeCell ref="C11:F11"/>
    <mergeCell ref="C12:F12"/>
    <mergeCell ref="C13:F13"/>
    <mergeCell ref="A30:B30"/>
    <mergeCell ref="B14:F14"/>
    <mergeCell ref="A15:I15"/>
    <mergeCell ref="A28:I28"/>
    <mergeCell ref="A11:A13"/>
    <mergeCell ref="A2:I2"/>
    <mergeCell ref="D3:F3"/>
    <mergeCell ref="A5:A10"/>
    <mergeCell ref="B5:B7"/>
    <mergeCell ref="C5:C7"/>
    <mergeCell ref="H5:H7"/>
    <mergeCell ref="I5:I7"/>
    <mergeCell ref="B8:B10"/>
    <mergeCell ref="C8:C10"/>
    <mergeCell ref="H8:H10"/>
    <mergeCell ref="I8:I10"/>
  </mergeCells>
  <hyperlinks>
    <hyperlink ref="A30" location="'Credit Summary'!A1" display="#'Credit Summary'!A1" xr:uid="{141C7DDA-4B07-4B3D-B061-DD49D364368F}"/>
    <hyperlink ref="A30:B30" location="'Credit Summary'!A1" display="Return to Credit Summary Table " xr:uid="{CD94DEE4-C8A1-4A27-8152-BD510EB24367}"/>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013B-46D7-42BA-9BA3-C7A3A769233D}">
  <dimension ref="A1:F12"/>
  <sheetViews>
    <sheetView zoomScale="70" zoomScaleNormal="70" workbookViewId="0">
      <selection activeCell="A12" sqref="A12:B12"/>
    </sheetView>
  </sheetViews>
  <sheetFormatPr defaultRowHeight="14.4" x14ac:dyDescent="0.3"/>
  <cols>
    <col min="1" max="1" width="12.44140625" customWidth="1"/>
    <col min="2" max="2" width="60" customWidth="1"/>
    <col min="3" max="3" width="56.109375" customWidth="1"/>
    <col min="4" max="4" width="12.5546875" customWidth="1"/>
    <col min="5" max="5" width="16.88671875" customWidth="1"/>
    <col min="6" max="6" width="16.5546875" customWidth="1"/>
  </cols>
  <sheetData>
    <row r="1" spans="1:6" ht="31.2" x14ac:dyDescent="0.6">
      <c r="A1" s="523" t="s">
        <v>514</v>
      </c>
      <c r="B1" s="524"/>
      <c r="C1" s="524"/>
      <c r="D1" s="525"/>
      <c r="E1" s="524"/>
      <c r="F1" s="526"/>
    </row>
    <row r="2" spans="1:6" ht="45.75" customHeight="1" x14ac:dyDescent="0.3">
      <c r="A2" s="781" t="s">
        <v>311</v>
      </c>
      <c r="B2" s="622"/>
      <c r="C2" s="622"/>
      <c r="D2" s="622"/>
      <c r="E2" s="622"/>
      <c r="F2" s="623"/>
    </row>
    <row r="3" spans="1:6" ht="42" customHeight="1" x14ac:dyDescent="0.3">
      <c r="A3" s="378"/>
      <c r="B3" s="378" t="s">
        <v>312</v>
      </c>
      <c r="C3" s="840" t="s">
        <v>313</v>
      </c>
      <c r="D3" s="841"/>
      <c r="E3" s="366" t="s">
        <v>164</v>
      </c>
      <c r="F3" s="366" t="s">
        <v>165</v>
      </c>
    </row>
    <row r="4" spans="1:6" ht="79.5" customHeight="1" x14ac:dyDescent="0.3">
      <c r="A4" s="822" t="s">
        <v>166</v>
      </c>
      <c r="B4" s="842" t="s">
        <v>314</v>
      </c>
      <c r="C4" s="213" t="s">
        <v>315</v>
      </c>
      <c r="D4" s="216">
        <v>1</v>
      </c>
      <c r="E4" s="373"/>
      <c r="F4" s="373"/>
    </row>
    <row r="5" spans="1:6" ht="79.5" customHeight="1" x14ac:dyDescent="0.3">
      <c r="A5" s="823"/>
      <c r="B5" s="843"/>
      <c r="C5" s="213" t="s">
        <v>316</v>
      </c>
      <c r="D5" s="216">
        <v>1</v>
      </c>
      <c r="E5" s="373"/>
      <c r="F5" s="373"/>
    </row>
    <row r="6" spans="1:6" ht="105.75" customHeight="1" x14ac:dyDescent="0.3">
      <c r="A6" s="823"/>
      <c r="B6" s="843"/>
      <c r="C6" s="213" t="s">
        <v>515</v>
      </c>
      <c r="D6" s="216">
        <v>1</v>
      </c>
      <c r="E6" s="373"/>
      <c r="F6" s="373"/>
    </row>
    <row r="7" spans="1:6" ht="90.75" customHeight="1" x14ac:dyDescent="0.3">
      <c r="A7" s="823"/>
      <c r="B7" s="843"/>
      <c r="C7" s="213" t="s">
        <v>317</v>
      </c>
      <c r="D7" s="229">
        <v>1</v>
      </c>
      <c r="E7" s="373"/>
      <c r="F7" s="373"/>
    </row>
    <row r="8" spans="1:6" ht="57.75" customHeight="1" x14ac:dyDescent="0.3">
      <c r="A8" s="213"/>
      <c r="B8" s="844" t="s">
        <v>170</v>
      </c>
      <c r="C8" s="845"/>
      <c r="D8" s="362">
        <f>SUM(D4:D7)</f>
        <v>4</v>
      </c>
      <c r="E8" s="362">
        <f>SUM(E4:E7)</f>
        <v>0</v>
      </c>
      <c r="F8" s="362">
        <f>SUM(F4:F7)</f>
        <v>0</v>
      </c>
    </row>
    <row r="9" spans="1:6" ht="21" x14ac:dyDescent="0.4">
      <c r="A9" s="374"/>
      <c r="B9" s="375"/>
      <c r="C9" s="231"/>
      <c r="D9" s="376"/>
      <c r="E9" s="231"/>
      <c r="F9" s="231"/>
    </row>
    <row r="10" spans="1:6" ht="199.5" customHeight="1" x14ac:dyDescent="0.3">
      <c r="A10" s="647" t="s">
        <v>144</v>
      </c>
      <c r="B10" s="648"/>
      <c r="C10" s="648"/>
      <c r="D10" s="648"/>
      <c r="E10" s="648"/>
      <c r="F10" s="649"/>
    </row>
    <row r="11" spans="1:6" ht="21" x14ac:dyDescent="0.4">
      <c r="A11" s="374"/>
      <c r="B11" s="231"/>
      <c r="C11" s="231"/>
      <c r="D11" s="377"/>
      <c r="E11" s="231"/>
      <c r="F11" s="231"/>
    </row>
    <row r="12" spans="1:6" ht="23.4" x14ac:dyDescent="0.45">
      <c r="A12" s="614" t="s">
        <v>128</v>
      </c>
      <c r="B12" s="614"/>
      <c r="C12" s="231"/>
      <c r="D12" s="377"/>
      <c r="E12" s="231"/>
      <c r="F12" s="231"/>
    </row>
  </sheetData>
  <mergeCells count="7">
    <mergeCell ref="A10:F10"/>
    <mergeCell ref="A12:B12"/>
    <mergeCell ref="A2:F2"/>
    <mergeCell ref="C3:D3"/>
    <mergeCell ref="A4:A7"/>
    <mergeCell ref="B4:B7"/>
    <mergeCell ref="B8:C8"/>
  </mergeCells>
  <hyperlinks>
    <hyperlink ref="A12" location="'Credit Summary!'!A1" display="Return to Credit Summary Table " xr:uid="{A81BF640-4D9A-44B0-A509-A2DF90192202}"/>
    <hyperlink ref="A12:B12" location="'Credit Summary'!A1" display="Return to Credit Summary Table " xr:uid="{543524D0-9AC1-40BB-BBAA-FD1CF8C1161C}"/>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14588-73EE-4E41-B2C5-ADADDB6CA017}">
  <dimension ref="A1:F12"/>
  <sheetViews>
    <sheetView zoomScale="70" zoomScaleNormal="70" workbookViewId="0"/>
  </sheetViews>
  <sheetFormatPr defaultRowHeight="14.4" x14ac:dyDescent="0.3"/>
  <cols>
    <col min="1" max="1" width="11.5546875" customWidth="1"/>
    <col min="2" max="2" width="76.6640625" customWidth="1"/>
    <col min="3" max="3" width="33.6640625" customWidth="1"/>
    <col min="4" max="4" width="11.88671875" customWidth="1"/>
    <col min="5" max="5" width="15.33203125" customWidth="1"/>
    <col min="6" max="6" width="15.109375" customWidth="1"/>
  </cols>
  <sheetData>
    <row r="1" spans="1:6" ht="31.2" x14ac:dyDescent="0.6">
      <c r="A1" s="523" t="s">
        <v>318</v>
      </c>
      <c r="B1" s="524"/>
      <c r="C1" s="524"/>
      <c r="D1" s="525"/>
      <c r="E1" s="524"/>
      <c r="F1" s="526"/>
    </row>
    <row r="2" spans="1:6" ht="96.75" customHeight="1" x14ac:dyDescent="0.3">
      <c r="A2" s="846" t="s">
        <v>516</v>
      </c>
      <c r="B2" s="847"/>
      <c r="C2" s="847"/>
      <c r="D2" s="847"/>
      <c r="E2" s="847"/>
      <c r="F2" s="848"/>
    </row>
    <row r="3" spans="1:6" ht="42" customHeight="1" x14ac:dyDescent="0.3">
      <c r="A3" s="380"/>
      <c r="B3" s="381" t="s">
        <v>319</v>
      </c>
      <c r="C3" s="849" t="s">
        <v>163</v>
      </c>
      <c r="D3" s="850"/>
      <c r="E3" s="382" t="s">
        <v>164</v>
      </c>
      <c r="F3" s="382" t="s">
        <v>165</v>
      </c>
    </row>
    <row r="4" spans="1:6" ht="128.1" customHeight="1" x14ac:dyDescent="0.3">
      <c r="A4" s="713" t="s">
        <v>166</v>
      </c>
      <c r="B4" s="624" t="s">
        <v>517</v>
      </c>
      <c r="C4" s="757" t="s">
        <v>518</v>
      </c>
      <c r="D4" s="624">
        <v>2</v>
      </c>
      <c r="E4" s="787"/>
      <c r="F4" s="787"/>
    </row>
    <row r="5" spans="1:6" ht="31.5" customHeight="1" x14ac:dyDescent="0.3">
      <c r="A5" s="704"/>
      <c r="B5" s="625"/>
      <c r="C5" s="683"/>
      <c r="D5" s="625"/>
      <c r="E5" s="685"/>
      <c r="F5" s="685"/>
    </row>
    <row r="6" spans="1:6" hidden="1" x14ac:dyDescent="0.3">
      <c r="A6" s="704"/>
      <c r="B6" s="625"/>
      <c r="C6" s="681"/>
      <c r="D6" s="740"/>
      <c r="E6" s="696"/>
      <c r="F6" s="696"/>
    </row>
    <row r="7" spans="1:6" ht="159.75" customHeight="1" x14ac:dyDescent="0.3">
      <c r="A7" s="705"/>
      <c r="B7" s="626"/>
      <c r="C7" s="159" t="s">
        <v>519</v>
      </c>
      <c r="D7" s="68">
        <v>4</v>
      </c>
      <c r="E7" s="196"/>
      <c r="F7" s="196"/>
    </row>
    <row r="8" spans="1:6" ht="33.75" customHeight="1" x14ac:dyDescent="0.3">
      <c r="A8" s="279"/>
      <c r="B8" s="687" t="s">
        <v>170</v>
      </c>
      <c r="C8" s="688"/>
      <c r="D8" s="209">
        <f>D4+D7</f>
        <v>6</v>
      </c>
      <c r="E8" s="209">
        <f>E4+E7</f>
        <v>0</v>
      </c>
      <c r="F8" s="209">
        <f>F4+F7</f>
        <v>0</v>
      </c>
    </row>
    <row r="9" spans="1:6" x14ac:dyDescent="0.3">
      <c r="D9" s="208"/>
    </row>
    <row r="10" spans="1:6" ht="216.6" customHeight="1" x14ac:dyDescent="0.3">
      <c r="A10" s="805" t="s">
        <v>127</v>
      </c>
      <c r="B10" s="806"/>
      <c r="C10" s="806"/>
      <c r="D10" s="806"/>
      <c r="E10" s="806"/>
      <c r="F10" s="807"/>
    </row>
    <row r="11" spans="1:6" ht="18" x14ac:dyDescent="0.3">
      <c r="A11" s="10"/>
      <c r="B11" s="291"/>
      <c r="C11" s="11"/>
      <c r="D11" s="292"/>
      <c r="E11" s="11"/>
      <c r="F11" s="11"/>
    </row>
    <row r="12" spans="1:6" ht="21" customHeight="1" x14ac:dyDescent="0.45">
      <c r="A12" s="614" t="s">
        <v>128</v>
      </c>
      <c r="B12" s="614"/>
      <c r="C12" s="185"/>
      <c r="D12" s="331"/>
      <c r="E12" s="185"/>
      <c r="F12" s="185"/>
    </row>
  </sheetData>
  <mergeCells count="11">
    <mergeCell ref="A12:B12"/>
    <mergeCell ref="B8:C8"/>
    <mergeCell ref="A10:F10"/>
    <mergeCell ref="A2:F2"/>
    <mergeCell ref="C3:D3"/>
    <mergeCell ref="A4:A7"/>
    <mergeCell ref="B4:B7"/>
    <mergeCell ref="C4:C6"/>
    <mergeCell ref="D4:D6"/>
    <mergeCell ref="E4:E6"/>
    <mergeCell ref="F4:F6"/>
  </mergeCells>
  <hyperlinks>
    <hyperlink ref="A12" location="'Credit Summary!'!A1" display="Return to Credit Summary Table " xr:uid="{1AFAA477-4CC2-46F1-BA9A-6414E00D85A4}"/>
    <hyperlink ref="A12:B12" location="'Credit Summary'!A1" display="Return to Credit Summary Table " xr:uid="{5C8E70D0-5CCA-459C-9566-08FDE27A925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1D474-CC55-4FD1-A151-5FDF38D86D5A}">
  <dimension ref="A1:F11"/>
  <sheetViews>
    <sheetView zoomScale="70" zoomScaleNormal="70" workbookViewId="0">
      <selection activeCell="B5" sqref="B5"/>
    </sheetView>
  </sheetViews>
  <sheetFormatPr defaultRowHeight="14.4" x14ac:dyDescent="0.3"/>
  <cols>
    <col min="1" max="1" width="11.88671875" customWidth="1"/>
    <col min="2" max="2" width="76.6640625" customWidth="1"/>
    <col min="3" max="3" width="36.109375" customWidth="1"/>
    <col min="4" max="4" width="10.5546875" customWidth="1"/>
    <col min="5" max="6" width="12.5546875" customWidth="1"/>
  </cols>
  <sheetData>
    <row r="1" spans="1:6" ht="31.2" x14ac:dyDescent="0.6">
      <c r="A1" s="336" t="s">
        <v>320</v>
      </c>
      <c r="B1" s="337"/>
      <c r="C1" s="337"/>
      <c r="D1" s="338"/>
      <c r="E1" s="337"/>
      <c r="F1" s="339"/>
    </row>
    <row r="2" spans="1:6" ht="42.6" customHeight="1" x14ac:dyDescent="0.3">
      <c r="A2" s="751" t="s">
        <v>321</v>
      </c>
      <c r="B2" s="752"/>
      <c r="C2" s="752"/>
      <c r="D2" s="752"/>
      <c r="E2" s="752"/>
      <c r="F2" s="753"/>
    </row>
    <row r="3" spans="1:6" ht="60" customHeight="1" x14ac:dyDescent="0.3">
      <c r="A3" s="387"/>
      <c r="B3" s="388" t="s">
        <v>322</v>
      </c>
      <c r="C3" s="853" t="s">
        <v>313</v>
      </c>
      <c r="D3" s="854"/>
      <c r="E3" s="341" t="s">
        <v>164</v>
      </c>
      <c r="F3" s="341" t="s">
        <v>165</v>
      </c>
    </row>
    <row r="4" spans="1:6" ht="31.5" customHeight="1" x14ac:dyDescent="0.3">
      <c r="A4" s="694" t="s">
        <v>166</v>
      </c>
      <c r="B4" s="258" t="s">
        <v>323</v>
      </c>
      <c r="C4" s="757" t="s">
        <v>324</v>
      </c>
      <c r="D4" s="624">
        <v>2</v>
      </c>
      <c r="E4" s="787"/>
      <c r="F4" s="787"/>
    </row>
    <row r="5" spans="1:6" ht="27.75" customHeight="1" x14ac:dyDescent="0.3">
      <c r="A5" s="694"/>
      <c r="B5" s="383" t="s">
        <v>325</v>
      </c>
      <c r="C5" s="683"/>
      <c r="D5" s="625"/>
      <c r="E5" s="685"/>
      <c r="F5" s="685"/>
    </row>
    <row r="6" spans="1:6" ht="169.5" customHeight="1" thickBot="1" x14ac:dyDescent="0.35">
      <c r="A6" s="682"/>
      <c r="B6" s="267" t="s">
        <v>326</v>
      </c>
      <c r="C6" s="684"/>
      <c r="D6" s="855"/>
      <c r="E6" s="686"/>
      <c r="F6" s="686"/>
    </row>
    <row r="7" spans="1:6" ht="93" customHeight="1" x14ac:dyDescent="0.3">
      <c r="A7" s="271" t="s">
        <v>178</v>
      </c>
      <c r="B7" s="271" t="s">
        <v>327</v>
      </c>
      <c r="C7" s="384" t="s">
        <v>328</v>
      </c>
      <c r="D7" s="379">
        <v>1</v>
      </c>
      <c r="E7" s="210"/>
      <c r="F7" s="210"/>
    </row>
    <row r="8" spans="1:6" ht="32.25" customHeight="1" x14ac:dyDescent="0.3">
      <c r="A8" s="265"/>
      <c r="B8" s="687" t="s">
        <v>170</v>
      </c>
      <c r="C8" s="688"/>
      <c r="D8" s="209">
        <f>D4+D6+D7</f>
        <v>3</v>
      </c>
      <c r="E8" s="209">
        <f>E4+E6+E7</f>
        <v>0</v>
      </c>
      <c r="F8" s="209">
        <f>F4+F6+F7</f>
        <v>0</v>
      </c>
    </row>
    <row r="9" spans="1:6" ht="276.89999999999998" customHeight="1" x14ac:dyDescent="0.3">
      <c r="A9" s="618" t="s">
        <v>329</v>
      </c>
      <c r="B9" s="851"/>
      <c r="C9" s="851"/>
      <c r="D9" s="851"/>
      <c r="E9" s="851"/>
      <c r="F9" s="852"/>
    </row>
    <row r="10" spans="1:6" ht="23.4" x14ac:dyDescent="0.45">
      <c r="A10" s="385"/>
      <c r="B10" s="201"/>
      <c r="C10" s="201"/>
      <c r="D10" s="386"/>
      <c r="E10" s="201"/>
      <c r="F10" s="201"/>
    </row>
    <row r="11" spans="1:6" ht="23.4" x14ac:dyDescent="0.45">
      <c r="A11" s="614" t="s">
        <v>128</v>
      </c>
      <c r="B11" s="614"/>
      <c r="C11" s="201"/>
      <c r="D11" s="386"/>
      <c r="E11" s="201"/>
      <c r="F11" s="201"/>
    </row>
  </sheetData>
  <mergeCells count="10">
    <mergeCell ref="A11:B11"/>
    <mergeCell ref="B8:C8"/>
    <mergeCell ref="A9:F9"/>
    <mergeCell ref="A2:F2"/>
    <mergeCell ref="C3:D3"/>
    <mergeCell ref="A4:A6"/>
    <mergeCell ref="C4:C6"/>
    <mergeCell ref="D4:D6"/>
    <mergeCell ref="E4:E6"/>
    <mergeCell ref="F4:F6"/>
  </mergeCells>
  <hyperlinks>
    <hyperlink ref="A11" location="'Credit Summary!'!A1" display="Return to Credit Summary Table " xr:uid="{779D2D49-FD62-4D02-BEFA-C287D12987DB}"/>
    <hyperlink ref="B5" location="'Landscape Maintenance'!A1" display="    (see next sheet or Appendix A of Guide). " xr:uid="{7B7E51B6-5F81-4A5A-AC8A-051B4249CDBE}"/>
    <hyperlink ref="A11:B11" location="'Credit Summary'!A1" display="Return to Credit Summary Table " xr:uid="{2680A200-FF42-4D5D-B844-E57A5C4704CE}"/>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4592A-2037-4599-B33D-D0B42F449D34}">
  <dimension ref="A1:D30"/>
  <sheetViews>
    <sheetView zoomScale="70" zoomScaleNormal="70" workbookViewId="0"/>
  </sheetViews>
  <sheetFormatPr defaultRowHeight="14.4" x14ac:dyDescent="0.3"/>
  <cols>
    <col min="1" max="1" width="22.109375" customWidth="1"/>
    <col min="2" max="2" width="10" customWidth="1"/>
    <col min="3" max="3" width="57" customWidth="1"/>
    <col min="4" max="4" width="79.44140625" customWidth="1"/>
  </cols>
  <sheetData>
    <row r="1" spans="1:4" ht="28.8" x14ac:dyDescent="0.3">
      <c r="A1" s="389" t="s">
        <v>330</v>
      </c>
    </row>
    <row r="2" spans="1:4" ht="18" x14ac:dyDescent="0.3">
      <c r="A2" s="390"/>
      <c r="B2" s="391"/>
    </row>
    <row r="3" spans="1:4" ht="21.6" thickBot="1" x14ac:dyDescent="0.35">
      <c r="A3" s="392"/>
      <c r="B3" s="193"/>
      <c r="C3" s="393"/>
      <c r="D3" s="393"/>
    </row>
    <row r="4" spans="1:4" ht="36" customHeight="1" thickBot="1" x14ac:dyDescent="0.35">
      <c r="A4" s="404"/>
      <c r="B4" s="405"/>
      <c r="C4" s="406" t="s">
        <v>331</v>
      </c>
      <c r="D4" s="407" t="s">
        <v>332</v>
      </c>
    </row>
    <row r="5" spans="1:4" ht="48.75" customHeight="1" x14ac:dyDescent="0.3">
      <c r="A5" s="862" t="s">
        <v>333</v>
      </c>
      <c r="B5" s="408" t="s">
        <v>334</v>
      </c>
      <c r="C5" s="409" t="s">
        <v>335</v>
      </c>
      <c r="D5" s="859" t="s">
        <v>336</v>
      </c>
    </row>
    <row r="6" spans="1:4" ht="36" customHeight="1" x14ac:dyDescent="0.3">
      <c r="A6" s="862"/>
      <c r="B6" s="394"/>
      <c r="C6" s="395" t="s">
        <v>337</v>
      </c>
      <c r="D6" s="860"/>
    </row>
    <row r="7" spans="1:4" ht="36" customHeight="1" x14ac:dyDescent="0.3">
      <c r="A7" s="862"/>
      <c r="B7" s="394"/>
      <c r="C7" s="396" t="s">
        <v>338</v>
      </c>
      <c r="D7" s="860"/>
    </row>
    <row r="8" spans="1:4" ht="36" customHeight="1" x14ac:dyDescent="0.3">
      <c r="A8" s="862"/>
      <c r="B8" s="394"/>
      <c r="C8" s="395" t="s">
        <v>339</v>
      </c>
      <c r="D8" s="860"/>
    </row>
    <row r="9" spans="1:4" ht="48" customHeight="1" x14ac:dyDescent="0.3">
      <c r="A9" s="862"/>
      <c r="B9" s="394"/>
      <c r="C9" s="395" t="s">
        <v>340</v>
      </c>
      <c r="D9" s="860"/>
    </row>
    <row r="10" spans="1:4" ht="36" customHeight="1" x14ac:dyDescent="0.3">
      <c r="A10" s="862"/>
      <c r="B10" s="394"/>
      <c r="C10" s="395" t="s">
        <v>341</v>
      </c>
      <c r="D10" s="860"/>
    </row>
    <row r="11" spans="1:4" ht="71.25" customHeight="1" x14ac:dyDescent="0.3">
      <c r="A11" s="862"/>
      <c r="B11" s="394"/>
      <c r="C11" s="395" t="s">
        <v>342</v>
      </c>
      <c r="D11" s="860"/>
    </row>
    <row r="12" spans="1:4" ht="36" customHeight="1" x14ac:dyDescent="0.3">
      <c r="A12" s="862"/>
      <c r="B12" s="394"/>
      <c r="C12" s="395" t="s">
        <v>343</v>
      </c>
      <c r="D12" s="860"/>
    </row>
    <row r="13" spans="1:4" ht="24" thickBot="1" x14ac:dyDescent="0.35">
      <c r="A13" s="862"/>
      <c r="B13" s="397"/>
      <c r="C13" s="398"/>
      <c r="D13" s="861"/>
    </row>
    <row r="14" spans="1:4" ht="48" customHeight="1" x14ac:dyDescent="0.3">
      <c r="A14" s="863" t="s">
        <v>344</v>
      </c>
      <c r="B14" s="410"/>
      <c r="C14" s="411" t="s">
        <v>345</v>
      </c>
      <c r="D14" s="859" t="s">
        <v>346</v>
      </c>
    </row>
    <row r="15" spans="1:4" ht="44.4" customHeight="1" x14ac:dyDescent="0.3">
      <c r="A15" s="864"/>
      <c r="B15" s="394"/>
      <c r="C15" s="395" t="s">
        <v>347</v>
      </c>
      <c r="D15" s="860"/>
    </row>
    <row r="16" spans="1:4" ht="45" customHeight="1" x14ac:dyDescent="0.3">
      <c r="A16" s="864"/>
      <c r="B16" s="394"/>
      <c r="C16" s="395" t="s">
        <v>348</v>
      </c>
      <c r="D16" s="860"/>
    </row>
    <row r="17" spans="1:4" ht="36" customHeight="1" x14ac:dyDescent="0.3">
      <c r="A17" s="864"/>
      <c r="B17" s="394"/>
      <c r="C17" s="395" t="s">
        <v>349</v>
      </c>
      <c r="D17" s="860"/>
    </row>
    <row r="18" spans="1:4" ht="45" customHeight="1" x14ac:dyDescent="0.3">
      <c r="A18" s="864"/>
      <c r="B18" s="394"/>
      <c r="C18" s="395" t="s">
        <v>350</v>
      </c>
      <c r="D18" s="860"/>
    </row>
    <row r="19" spans="1:4" ht="24" thickBot="1" x14ac:dyDescent="0.35">
      <c r="A19" s="865"/>
      <c r="B19" s="399"/>
      <c r="C19" s="400"/>
      <c r="D19" s="861"/>
    </row>
    <row r="20" spans="1:4" ht="24" thickBot="1" x14ac:dyDescent="0.35">
      <c r="A20" s="412"/>
      <c r="B20" s="413"/>
      <c r="C20" s="406" t="s">
        <v>351</v>
      </c>
      <c r="D20" s="407" t="s">
        <v>332</v>
      </c>
    </row>
    <row r="21" spans="1:4" ht="45" customHeight="1" x14ac:dyDescent="0.3">
      <c r="A21" s="862" t="s">
        <v>333</v>
      </c>
      <c r="B21" s="408"/>
      <c r="C21" s="409" t="s">
        <v>352</v>
      </c>
      <c r="D21" s="859" t="s">
        <v>353</v>
      </c>
    </row>
    <row r="22" spans="1:4" ht="41.4" customHeight="1" x14ac:dyDescent="0.3">
      <c r="A22" s="862"/>
      <c r="B22" s="394"/>
      <c r="C22" s="395" t="s">
        <v>354</v>
      </c>
      <c r="D22" s="860"/>
    </row>
    <row r="23" spans="1:4" ht="45" customHeight="1" x14ac:dyDescent="0.3">
      <c r="A23" s="862"/>
      <c r="B23" s="394"/>
      <c r="C23" s="395" t="s">
        <v>355</v>
      </c>
      <c r="D23" s="860"/>
    </row>
    <row r="24" spans="1:4" ht="45" customHeight="1" thickBot="1" x14ac:dyDescent="0.35">
      <c r="A24" s="862"/>
      <c r="B24" s="394"/>
      <c r="C24" s="395" t="s">
        <v>356</v>
      </c>
      <c r="D24" s="861"/>
    </row>
    <row r="25" spans="1:4" ht="50.1" customHeight="1" x14ac:dyDescent="0.3">
      <c r="A25" s="856" t="s">
        <v>344</v>
      </c>
      <c r="B25" s="410"/>
      <c r="C25" s="411" t="s">
        <v>357</v>
      </c>
      <c r="D25" s="859" t="s">
        <v>358</v>
      </c>
    </row>
    <row r="26" spans="1:4" ht="55.5" customHeight="1" x14ac:dyDescent="0.3">
      <c r="A26" s="857"/>
      <c r="B26" s="394"/>
      <c r="C26" s="395" t="s">
        <v>359</v>
      </c>
      <c r="D26" s="860"/>
    </row>
    <row r="27" spans="1:4" ht="45" customHeight="1" x14ac:dyDescent="0.3">
      <c r="A27" s="857"/>
      <c r="B27" s="394"/>
      <c r="C27" s="395" t="s">
        <v>360</v>
      </c>
      <c r="D27" s="860"/>
    </row>
    <row r="28" spans="1:4" ht="50.1" customHeight="1" thickBot="1" x14ac:dyDescent="0.35">
      <c r="A28" s="858"/>
      <c r="B28" s="401"/>
      <c r="C28" s="402" t="s">
        <v>361</v>
      </c>
      <c r="D28" s="861"/>
    </row>
    <row r="30" spans="1:4" ht="23.4" x14ac:dyDescent="0.45">
      <c r="A30" s="614" t="s">
        <v>128</v>
      </c>
      <c r="B30" s="614"/>
      <c r="C30" s="614"/>
      <c r="D30" s="403"/>
    </row>
  </sheetData>
  <protectedRanges>
    <protectedRange sqref="B6:B28" name="checkboxes"/>
  </protectedRanges>
  <mergeCells count="9">
    <mergeCell ref="A30:C30"/>
    <mergeCell ref="A25:A28"/>
    <mergeCell ref="D25:D28"/>
    <mergeCell ref="A5:A13"/>
    <mergeCell ref="D5:D13"/>
    <mergeCell ref="A14:A19"/>
    <mergeCell ref="D14:D19"/>
    <mergeCell ref="A21:A24"/>
    <mergeCell ref="D21:D24"/>
  </mergeCells>
  <hyperlinks>
    <hyperlink ref="A30" location="'Credit Summary!'!A1" display="Return to Credit Summary Table " xr:uid="{E36B48AF-1F96-472D-9C1B-E6D420C6B2A7}"/>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ADF8-0732-4D9E-8A0E-AC7688A28119}">
  <dimension ref="A1:E13"/>
  <sheetViews>
    <sheetView zoomScale="70" zoomScaleNormal="70" workbookViewId="0">
      <selection activeCell="A13" sqref="A13:B13"/>
    </sheetView>
  </sheetViews>
  <sheetFormatPr defaultRowHeight="14.4" x14ac:dyDescent="0.3"/>
  <cols>
    <col min="1" max="1" width="13.44140625" customWidth="1"/>
    <col min="2" max="2" width="111.33203125" customWidth="1"/>
    <col min="3" max="5" width="15.109375" customWidth="1"/>
  </cols>
  <sheetData>
    <row r="1" spans="1:5" ht="31.2" x14ac:dyDescent="0.6">
      <c r="A1" s="523" t="s">
        <v>520</v>
      </c>
      <c r="B1" s="524"/>
      <c r="C1" s="525"/>
      <c r="D1" s="524"/>
      <c r="E1" s="526"/>
    </row>
    <row r="2" spans="1:5" ht="100.5" customHeight="1" x14ac:dyDescent="0.3">
      <c r="A2" s="710" t="s">
        <v>362</v>
      </c>
      <c r="B2" s="730"/>
      <c r="C2" s="730"/>
      <c r="D2" s="730"/>
      <c r="E2" s="731"/>
    </row>
    <row r="3" spans="1:5" ht="67.5" customHeight="1" x14ac:dyDescent="0.3">
      <c r="A3" s="416"/>
      <c r="B3" s="417" t="s">
        <v>363</v>
      </c>
      <c r="C3" s="418" t="s">
        <v>163</v>
      </c>
      <c r="D3" s="419" t="s">
        <v>253</v>
      </c>
      <c r="E3" s="419" t="s">
        <v>175</v>
      </c>
    </row>
    <row r="4" spans="1:5" ht="165" customHeight="1" x14ac:dyDescent="0.3">
      <c r="A4" s="624" t="s">
        <v>166</v>
      </c>
      <c r="B4" s="211" t="s">
        <v>364</v>
      </c>
      <c r="C4" s="624">
        <v>2</v>
      </c>
      <c r="D4" s="787"/>
      <c r="E4" s="787"/>
    </row>
    <row r="5" spans="1:5" ht="165" customHeight="1" thickBot="1" x14ac:dyDescent="0.35">
      <c r="A5" s="793"/>
      <c r="B5" s="414" t="s">
        <v>365</v>
      </c>
      <c r="C5" s="793"/>
      <c r="D5" s="686"/>
      <c r="E5" s="686"/>
    </row>
    <row r="6" spans="1:5" ht="117" customHeight="1" x14ac:dyDescent="0.3">
      <c r="A6" s="868" t="s">
        <v>178</v>
      </c>
      <c r="B6" s="271" t="s">
        <v>521</v>
      </c>
      <c r="C6" s="379">
        <v>1</v>
      </c>
      <c r="D6" s="210"/>
      <c r="E6" s="210"/>
    </row>
    <row r="7" spans="1:5" ht="117" customHeight="1" x14ac:dyDescent="0.3">
      <c r="A7" s="626"/>
      <c r="B7" s="271" t="s">
        <v>366</v>
      </c>
      <c r="C7" s="379">
        <v>1</v>
      </c>
      <c r="D7" s="210"/>
      <c r="E7" s="210"/>
    </row>
    <row r="8" spans="1:5" ht="50.1" customHeight="1" x14ac:dyDescent="0.3">
      <c r="A8" s="265"/>
      <c r="B8" s="198" t="s">
        <v>170</v>
      </c>
      <c r="C8" s="209">
        <f>SUM(C4:C7)</f>
        <v>4</v>
      </c>
      <c r="D8" s="209">
        <f>SUM(D4:D7)</f>
        <v>0</v>
      </c>
      <c r="E8" s="209">
        <f>SUM(E4:E7)</f>
        <v>0</v>
      </c>
    </row>
    <row r="9" spans="1:5" ht="21" x14ac:dyDescent="0.4">
      <c r="A9" s="319"/>
      <c r="B9" s="415"/>
      <c r="C9" s="164"/>
      <c r="D9" s="8"/>
      <c r="E9" s="8"/>
    </row>
    <row r="10" spans="1:5" ht="239.1" customHeight="1" x14ac:dyDescent="0.3">
      <c r="A10" s="805" t="s">
        <v>127</v>
      </c>
      <c r="B10" s="866"/>
      <c r="C10" s="866"/>
      <c r="D10" s="866"/>
      <c r="E10" s="867"/>
    </row>
    <row r="11" spans="1:5" ht="21" x14ac:dyDescent="0.4">
      <c r="A11" s="319"/>
      <c r="B11" s="8"/>
      <c r="C11" s="163"/>
      <c r="D11" s="8"/>
      <c r="E11" s="8"/>
    </row>
    <row r="12" spans="1:5" ht="21" x14ac:dyDescent="0.4">
      <c r="A12" s="319"/>
      <c r="B12" s="8"/>
      <c r="C12" s="163"/>
      <c r="D12" s="8"/>
      <c r="E12" s="8"/>
    </row>
    <row r="13" spans="1:5" ht="23.4" x14ac:dyDescent="0.45">
      <c r="A13" s="614" t="s">
        <v>128</v>
      </c>
      <c r="B13" s="614"/>
      <c r="C13" s="163"/>
      <c r="D13" s="8"/>
      <c r="E13" s="8"/>
    </row>
  </sheetData>
  <mergeCells count="8">
    <mergeCell ref="A13:B13"/>
    <mergeCell ref="A10:E10"/>
    <mergeCell ref="A2:E2"/>
    <mergeCell ref="A4:A5"/>
    <mergeCell ref="C4:C5"/>
    <mergeCell ref="D4:D5"/>
    <mergeCell ref="E4:E5"/>
    <mergeCell ref="A6:A7"/>
  </mergeCells>
  <hyperlinks>
    <hyperlink ref="A13" location="'Credit Summary!'!A1" display="Return to Credit Summary Table " xr:uid="{4920EDE6-DB5D-4FDC-A4CD-736A881294E2}"/>
    <hyperlink ref="A13:B13" location="'Credit Summary'!A1" display="Return to Credit Summary Table " xr:uid="{B3B173A0-527C-4FB7-A7C9-ED1A8997F5D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C1DE6-805F-4932-8E65-F27A69D5F497}">
  <dimension ref="A1:C58"/>
  <sheetViews>
    <sheetView zoomScale="80" zoomScaleNormal="80" workbookViewId="0">
      <selection activeCell="B40" sqref="B40"/>
    </sheetView>
  </sheetViews>
  <sheetFormatPr defaultRowHeight="14.4" x14ac:dyDescent="0.3"/>
  <cols>
    <col min="1" max="1" width="38.5546875" customWidth="1"/>
    <col min="2" max="2" width="120.5546875" customWidth="1"/>
    <col min="3" max="3" width="4.5546875" customWidth="1"/>
  </cols>
  <sheetData>
    <row r="1" spans="1:3" ht="31.8" thickTop="1" x14ac:dyDescent="0.3">
      <c r="A1" s="12" t="s">
        <v>60</v>
      </c>
      <c r="B1" s="50"/>
      <c r="C1" s="13"/>
    </row>
    <row r="2" spans="1:3" ht="23.4" x14ac:dyDescent="0.3">
      <c r="A2" s="14" t="s">
        <v>9</v>
      </c>
      <c r="B2" s="15"/>
      <c r="C2" s="28"/>
    </row>
    <row r="3" spans="1:3" ht="23.4" x14ac:dyDescent="0.3">
      <c r="A3" s="16" t="s">
        <v>10</v>
      </c>
      <c r="B3" s="15"/>
      <c r="C3" s="28"/>
    </row>
    <row r="4" spans="1:3" ht="23.4" x14ac:dyDescent="0.3">
      <c r="A4" s="29"/>
      <c r="B4" s="17"/>
      <c r="C4" s="28"/>
    </row>
    <row r="5" spans="1:3" ht="23.4" x14ac:dyDescent="0.3">
      <c r="A5" s="573" t="s">
        <v>11</v>
      </c>
      <c r="B5" s="574"/>
      <c r="C5" s="30"/>
    </row>
    <row r="6" spans="1:3" ht="23.4" x14ac:dyDescent="0.3">
      <c r="A6" s="53" t="s">
        <v>12</v>
      </c>
      <c r="B6" s="18"/>
      <c r="C6" s="28"/>
    </row>
    <row r="7" spans="1:3" ht="23.4" x14ac:dyDescent="0.3">
      <c r="A7" s="54" t="s">
        <v>13</v>
      </c>
      <c r="B7" s="19"/>
      <c r="C7" s="32"/>
    </row>
    <row r="8" spans="1:3" ht="23.4" x14ac:dyDescent="0.3">
      <c r="A8" s="54" t="s">
        <v>14</v>
      </c>
      <c r="B8" s="19"/>
      <c r="C8" s="28"/>
    </row>
    <row r="9" spans="1:3" ht="23.4" x14ac:dyDescent="0.3">
      <c r="A9" s="54" t="s">
        <v>15</v>
      </c>
      <c r="B9" s="19"/>
      <c r="C9" s="28"/>
    </row>
    <row r="10" spans="1:3" ht="23.4" x14ac:dyDescent="0.3">
      <c r="A10" s="54" t="s">
        <v>16</v>
      </c>
      <c r="B10" s="19"/>
      <c r="C10" s="28"/>
    </row>
    <row r="11" spans="1:3" ht="33" customHeight="1" x14ac:dyDescent="0.3">
      <c r="A11" s="20" t="s">
        <v>17</v>
      </c>
      <c r="B11" s="33"/>
      <c r="C11" s="30"/>
    </row>
    <row r="12" spans="1:3" ht="23.4" x14ac:dyDescent="0.3">
      <c r="A12" s="53" t="s">
        <v>18</v>
      </c>
      <c r="B12" s="19"/>
      <c r="C12" s="28"/>
    </row>
    <row r="13" spans="1:3" ht="23.4" x14ac:dyDescent="0.3">
      <c r="A13" s="54" t="s">
        <v>19</v>
      </c>
      <c r="B13" s="19"/>
      <c r="C13" s="28"/>
    </row>
    <row r="14" spans="1:3" ht="23.4" x14ac:dyDescent="0.3">
      <c r="A14" s="54" t="s">
        <v>20</v>
      </c>
      <c r="B14" s="19"/>
      <c r="C14" s="28"/>
    </row>
    <row r="15" spans="1:3" ht="23.4" x14ac:dyDescent="0.3">
      <c r="A15" s="54" t="s">
        <v>21</v>
      </c>
      <c r="B15" s="19"/>
      <c r="C15" s="28"/>
    </row>
    <row r="16" spans="1:3" ht="23.4" x14ac:dyDescent="0.3">
      <c r="A16" s="54" t="s">
        <v>22</v>
      </c>
      <c r="B16" s="19"/>
      <c r="C16" s="28"/>
    </row>
    <row r="17" spans="1:3" ht="23.4" x14ac:dyDescent="0.3">
      <c r="A17" s="55" t="s">
        <v>23</v>
      </c>
      <c r="B17" s="19"/>
      <c r="C17" s="28"/>
    </row>
    <row r="18" spans="1:3" ht="24" thickBot="1" x14ac:dyDescent="0.35">
      <c r="A18" s="56" t="s">
        <v>24</v>
      </c>
      <c r="B18" s="21" t="s">
        <v>25</v>
      </c>
      <c r="C18" s="34"/>
    </row>
    <row r="19" spans="1:3" ht="24.6" thickTop="1" thickBot="1" x14ac:dyDescent="0.35">
      <c r="A19" s="35"/>
      <c r="B19" s="22" t="s">
        <v>26</v>
      </c>
      <c r="C19" s="36"/>
    </row>
    <row r="20" spans="1:3" ht="24.6" thickTop="1" thickBot="1" x14ac:dyDescent="0.35">
      <c r="A20" s="35"/>
      <c r="B20" s="22" t="s">
        <v>27</v>
      </c>
      <c r="C20" s="36"/>
    </row>
    <row r="21" spans="1:3" ht="24.6" thickTop="1" thickBot="1" x14ac:dyDescent="0.35">
      <c r="A21" s="35"/>
      <c r="B21" s="22" t="s">
        <v>28</v>
      </c>
      <c r="C21" s="36"/>
    </row>
    <row r="22" spans="1:3" ht="24.6" thickTop="1" thickBot="1" x14ac:dyDescent="0.35">
      <c r="A22" s="35"/>
      <c r="B22" s="22" t="s">
        <v>29</v>
      </c>
      <c r="C22" s="36"/>
    </row>
    <row r="23" spans="1:3" ht="24.6" thickTop="1" thickBot="1" x14ac:dyDescent="0.35">
      <c r="A23" s="35"/>
      <c r="B23" s="22" t="s">
        <v>30</v>
      </c>
      <c r="C23" s="36"/>
    </row>
    <row r="24" spans="1:3" ht="24.6" thickTop="1" thickBot="1" x14ac:dyDescent="0.35">
      <c r="A24" s="35"/>
      <c r="B24" s="22" t="s">
        <v>31</v>
      </c>
      <c r="C24" s="36"/>
    </row>
    <row r="25" spans="1:3" ht="24.6" thickTop="1" thickBot="1" x14ac:dyDescent="0.35">
      <c r="A25" s="35"/>
      <c r="B25" s="22" t="s">
        <v>32</v>
      </c>
      <c r="C25" s="36"/>
    </row>
    <row r="26" spans="1:3" ht="24.6" thickTop="1" thickBot="1" x14ac:dyDescent="0.35">
      <c r="A26" s="35"/>
      <c r="B26" s="22" t="s">
        <v>33</v>
      </c>
      <c r="C26" s="36"/>
    </row>
    <row r="27" spans="1:3" ht="24.6" thickTop="1" thickBot="1" x14ac:dyDescent="0.35">
      <c r="A27" s="35"/>
      <c r="B27" s="22" t="s">
        <v>34</v>
      </c>
      <c r="C27" s="36"/>
    </row>
    <row r="28" spans="1:3" ht="24.6" thickTop="1" thickBot="1" x14ac:dyDescent="0.35">
      <c r="A28" s="37"/>
      <c r="B28" s="22" t="s">
        <v>35</v>
      </c>
      <c r="C28" s="38"/>
    </row>
    <row r="29" spans="1:3" ht="24.6" thickTop="1" thickBot="1" x14ac:dyDescent="0.35">
      <c r="A29" s="56" t="s">
        <v>36</v>
      </c>
      <c r="B29" s="23" t="s">
        <v>25</v>
      </c>
      <c r="C29" s="39"/>
    </row>
    <row r="30" spans="1:3" ht="24.6" thickTop="1" thickBot="1" x14ac:dyDescent="0.35">
      <c r="A30" s="31"/>
      <c r="B30" s="22" t="s">
        <v>37</v>
      </c>
      <c r="C30" s="40"/>
    </row>
    <row r="31" spans="1:3" ht="24.6" thickTop="1" thickBot="1" x14ac:dyDescent="0.35">
      <c r="A31" s="31"/>
      <c r="B31" s="22" t="s">
        <v>38</v>
      </c>
      <c r="C31" s="40"/>
    </row>
    <row r="32" spans="1:3" ht="24.6" thickTop="1" thickBot="1" x14ac:dyDescent="0.35">
      <c r="A32" s="31"/>
      <c r="B32" s="22" t="s">
        <v>425</v>
      </c>
      <c r="C32" s="40"/>
    </row>
    <row r="33" spans="1:3" ht="24.6" thickTop="1" thickBot="1" x14ac:dyDescent="0.35">
      <c r="A33" s="31"/>
      <c r="B33" s="22" t="s">
        <v>39</v>
      </c>
      <c r="C33" s="40"/>
    </row>
    <row r="34" spans="1:3" ht="24.6" thickTop="1" thickBot="1" x14ac:dyDescent="0.35">
      <c r="A34" s="31"/>
      <c r="B34" s="22" t="s">
        <v>40</v>
      </c>
      <c r="C34" s="40"/>
    </row>
    <row r="35" spans="1:3" ht="24.6" thickTop="1" thickBot="1" x14ac:dyDescent="0.35">
      <c r="A35" s="31"/>
      <c r="B35" s="22" t="s">
        <v>41</v>
      </c>
      <c r="C35" s="40"/>
    </row>
    <row r="36" spans="1:3" ht="24.6" thickTop="1" thickBot="1" x14ac:dyDescent="0.35">
      <c r="A36" s="31"/>
      <c r="B36" s="22" t="s">
        <v>42</v>
      </c>
      <c r="C36" s="40"/>
    </row>
    <row r="37" spans="1:3" ht="24.6" thickTop="1" thickBot="1" x14ac:dyDescent="0.35">
      <c r="A37" s="31"/>
      <c r="B37" s="22" t="s">
        <v>43</v>
      </c>
      <c r="C37" s="40"/>
    </row>
    <row r="38" spans="1:3" ht="24.6" thickTop="1" thickBot="1" x14ac:dyDescent="0.35">
      <c r="A38" s="31"/>
      <c r="B38" s="22" t="s">
        <v>44</v>
      </c>
      <c r="C38" s="40"/>
    </row>
    <row r="39" spans="1:3" ht="24.6" thickTop="1" thickBot="1" x14ac:dyDescent="0.35">
      <c r="A39" s="41"/>
      <c r="B39" s="22" t="s">
        <v>426</v>
      </c>
      <c r="C39" s="40"/>
    </row>
    <row r="40" spans="1:3" ht="24.6" thickTop="1" thickBot="1" x14ac:dyDescent="0.35">
      <c r="A40" s="31"/>
      <c r="B40" s="22" t="s">
        <v>45</v>
      </c>
      <c r="C40" s="42"/>
    </row>
    <row r="41" spans="1:3" ht="24.6" thickTop="1" thickBot="1" x14ac:dyDescent="0.35">
      <c r="A41" s="31"/>
      <c r="B41" s="22" t="s">
        <v>46</v>
      </c>
      <c r="C41" s="40"/>
    </row>
    <row r="42" spans="1:3" ht="24.6" thickTop="1" thickBot="1" x14ac:dyDescent="0.35">
      <c r="A42" s="31"/>
      <c r="B42" s="22" t="s">
        <v>47</v>
      </c>
      <c r="C42" s="40"/>
    </row>
    <row r="43" spans="1:3" ht="24.6" thickTop="1" thickBot="1" x14ac:dyDescent="0.35">
      <c r="A43" s="31"/>
      <c r="B43" s="22" t="s">
        <v>48</v>
      </c>
      <c r="C43" s="40"/>
    </row>
    <row r="44" spans="1:3" ht="24.6" thickTop="1" thickBot="1" x14ac:dyDescent="0.35">
      <c r="A44" s="31"/>
      <c r="B44" s="22" t="s">
        <v>49</v>
      </c>
      <c r="C44" s="42"/>
    </row>
    <row r="45" spans="1:3" ht="24" thickTop="1" x14ac:dyDescent="0.3">
      <c r="A45" s="57" t="s">
        <v>50</v>
      </c>
      <c r="B45" s="24"/>
      <c r="C45" s="43"/>
    </row>
    <row r="46" spans="1:3" ht="23.4" x14ac:dyDescent="0.3">
      <c r="A46" s="54" t="s">
        <v>51</v>
      </c>
      <c r="B46" s="19"/>
      <c r="C46" s="44"/>
    </row>
    <row r="47" spans="1:3" ht="23.4" x14ac:dyDescent="0.3">
      <c r="A47" s="20" t="s">
        <v>52</v>
      </c>
      <c r="B47" s="45"/>
      <c r="C47" s="46"/>
    </row>
    <row r="48" spans="1:3" ht="23.4" x14ac:dyDescent="0.3">
      <c r="A48" s="54" t="s">
        <v>53</v>
      </c>
      <c r="B48" s="19"/>
      <c r="C48" s="44"/>
    </row>
    <row r="49" spans="1:3" ht="23.4" x14ac:dyDescent="0.3">
      <c r="A49" s="58" t="s">
        <v>54</v>
      </c>
      <c r="B49" s="19"/>
      <c r="C49" s="44"/>
    </row>
    <row r="50" spans="1:3" ht="23.4" x14ac:dyDescent="0.3">
      <c r="A50" s="58" t="s">
        <v>55</v>
      </c>
      <c r="B50" s="19"/>
      <c r="C50" s="44"/>
    </row>
    <row r="51" spans="1:3" ht="63" x14ac:dyDescent="0.3">
      <c r="A51" s="58" t="s">
        <v>56</v>
      </c>
      <c r="B51" s="19"/>
      <c r="C51" s="44"/>
    </row>
    <row r="52" spans="1:3" ht="23.4" x14ac:dyDescent="0.3">
      <c r="A52" s="25" t="s">
        <v>57</v>
      </c>
      <c r="B52" s="47"/>
      <c r="C52" s="46"/>
    </row>
    <row r="53" spans="1:3" ht="23.4" x14ac:dyDescent="0.3">
      <c r="A53" s="52" t="s">
        <v>58</v>
      </c>
      <c r="B53" s="51" t="s">
        <v>59</v>
      </c>
      <c r="C53" s="48"/>
    </row>
    <row r="54" spans="1:3" ht="23.4" x14ac:dyDescent="0.3">
      <c r="A54" s="26"/>
      <c r="B54" s="27"/>
      <c r="C54" s="49"/>
    </row>
    <row r="55" spans="1:3" ht="23.4" x14ac:dyDescent="0.3">
      <c r="A55" s="26"/>
      <c r="B55" s="27"/>
      <c r="C55" s="49"/>
    </row>
    <row r="56" spans="1:3" ht="23.4" x14ac:dyDescent="0.3">
      <c r="A56" s="26"/>
      <c r="B56" s="27"/>
      <c r="C56" s="49"/>
    </row>
    <row r="57" spans="1:3" ht="23.4" x14ac:dyDescent="0.3">
      <c r="A57" s="26"/>
      <c r="B57" s="27"/>
      <c r="C57" s="49"/>
    </row>
    <row r="58" spans="1:3" ht="23.4" x14ac:dyDescent="0.3">
      <c r="A58" s="26"/>
      <c r="B58" s="27"/>
      <c r="C58" s="49"/>
    </row>
  </sheetData>
  <mergeCells count="1">
    <mergeCell ref="A5:B5"/>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2EEA-985F-4B33-9932-6E73D5D939CA}">
  <dimension ref="A1:F11"/>
  <sheetViews>
    <sheetView zoomScale="70" zoomScaleNormal="70" workbookViewId="0">
      <selection activeCell="A11" sqref="A11:B11"/>
    </sheetView>
  </sheetViews>
  <sheetFormatPr defaultRowHeight="14.4" x14ac:dyDescent="0.3"/>
  <cols>
    <col min="1" max="1" width="16.109375" customWidth="1"/>
    <col min="2" max="2" width="76.6640625" customWidth="1"/>
    <col min="3" max="3" width="45" customWidth="1"/>
    <col min="4" max="4" width="12.44140625" customWidth="1"/>
    <col min="5" max="6" width="12.5546875" customWidth="1"/>
  </cols>
  <sheetData>
    <row r="1" spans="1:6" ht="31.2" x14ac:dyDescent="0.6">
      <c r="A1" s="531" t="s">
        <v>367</v>
      </c>
      <c r="B1" s="532"/>
      <c r="C1" s="532"/>
      <c r="D1" s="533"/>
      <c r="E1" s="532"/>
      <c r="F1" s="534"/>
    </row>
    <row r="2" spans="1:6" ht="90.75" customHeight="1" x14ac:dyDescent="0.3">
      <c r="A2" s="651" t="s">
        <v>523</v>
      </c>
      <c r="B2" s="650"/>
      <c r="C2" s="650"/>
      <c r="D2" s="650"/>
      <c r="E2" s="650"/>
      <c r="F2" s="871"/>
    </row>
    <row r="3" spans="1:6" ht="63" customHeight="1" x14ac:dyDescent="0.3">
      <c r="A3" s="421"/>
      <c r="B3" s="422" t="s">
        <v>368</v>
      </c>
      <c r="C3" s="872" t="s">
        <v>313</v>
      </c>
      <c r="D3" s="873"/>
      <c r="E3" s="423" t="s">
        <v>164</v>
      </c>
      <c r="F3" s="423" t="s">
        <v>165</v>
      </c>
    </row>
    <row r="4" spans="1:6" ht="99.9" customHeight="1" x14ac:dyDescent="0.3">
      <c r="A4" s="624" t="s">
        <v>166</v>
      </c>
      <c r="B4" s="763" t="s">
        <v>369</v>
      </c>
      <c r="C4" s="271" t="s">
        <v>370</v>
      </c>
      <c r="D4" s="197">
        <v>4</v>
      </c>
      <c r="E4" s="787"/>
      <c r="F4" s="787"/>
    </row>
    <row r="5" spans="1:6" ht="99.9" customHeight="1" x14ac:dyDescent="0.3">
      <c r="A5" s="625"/>
      <c r="B5" s="695"/>
      <c r="C5" s="182" t="s">
        <v>371</v>
      </c>
      <c r="D5" s="114">
        <v>6</v>
      </c>
      <c r="E5" s="685"/>
      <c r="F5" s="685"/>
    </row>
    <row r="6" spans="1:6" ht="99.9" customHeight="1" x14ac:dyDescent="0.3">
      <c r="A6" s="626"/>
      <c r="B6" s="587"/>
      <c r="C6" s="182" t="s">
        <v>372</v>
      </c>
      <c r="D6" s="114">
        <v>8</v>
      </c>
      <c r="E6" s="696"/>
      <c r="F6" s="696"/>
    </row>
    <row r="7" spans="1:6" ht="44.4" customHeight="1" x14ac:dyDescent="0.3">
      <c r="A7" s="265"/>
      <c r="B7" s="687" t="s">
        <v>170</v>
      </c>
      <c r="C7" s="688"/>
      <c r="D7" s="209">
        <f>D6</f>
        <v>8</v>
      </c>
      <c r="E7" s="209">
        <f>E4</f>
        <v>0</v>
      </c>
      <c r="F7" s="209">
        <f>F4</f>
        <v>0</v>
      </c>
    </row>
    <row r="8" spans="1:6" ht="51" customHeight="1" x14ac:dyDescent="0.4">
      <c r="A8" s="869" t="s">
        <v>373</v>
      </c>
      <c r="B8" s="869"/>
      <c r="C8" s="869"/>
      <c r="D8" s="164"/>
      <c r="E8" s="8"/>
      <c r="F8" s="8"/>
    </row>
    <row r="9" spans="1:6" ht="263.10000000000002" customHeight="1" x14ac:dyDescent="0.3">
      <c r="A9" s="870" t="s">
        <v>144</v>
      </c>
      <c r="B9" s="870"/>
      <c r="C9" s="870"/>
      <c r="D9" s="870"/>
      <c r="E9" s="870"/>
      <c r="F9" s="870"/>
    </row>
    <row r="10" spans="1:6" ht="23.4" x14ac:dyDescent="0.45">
      <c r="A10" s="420"/>
      <c r="B10" s="420"/>
      <c r="C10" s="420"/>
      <c r="D10" s="386"/>
      <c r="E10" s="201"/>
      <c r="F10" s="201"/>
    </row>
    <row r="11" spans="1:6" ht="23.4" x14ac:dyDescent="0.45">
      <c r="A11" s="614" t="s">
        <v>128</v>
      </c>
      <c r="B11" s="614"/>
      <c r="C11" s="201"/>
      <c r="D11" s="386"/>
      <c r="E11" s="201"/>
      <c r="F11" s="201"/>
    </row>
  </sheetData>
  <mergeCells count="10">
    <mergeCell ref="A11:B11"/>
    <mergeCell ref="B7:C7"/>
    <mergeCell ref="A8:C8"/>
    <mergeCell ref="A9:F9"/>
    <mergeCell ref="A2:F2"/>
    <mergeCell ref="C3:D3"/>
    <mergeCell ref="A4:A6"/>
    <mergeCell ref="B4:B6"/>
    <mergeCell ref="E4:E6"/>
    <mergeCell ref="F4:F6"/>
  </mergeCells>
  <hyperlinks>
    <hyperlink ref="A11" location="'Credit Summary'!A1" display="Return to Credit Summary Table " xr:uid="{F8E1D98A-4893-47FD-8EF2-183EE3E85F3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3C58-843F-4AB6-8D5B-038BAEC2E8F8}">
  <dimension ref="A1:F11"/>
  <sheetViews>
    <sheetView zoomScale="70" zoomScaleNormal="70" workbookViewId="0">
      <selection activeCell="A11" sqref="A11:B11"/>
    </sheetView>
  </sheetViews>
  <sheetFormatPr defaultRowHeight="14.4" x14ac:dyDescent="0.3"/>
  <cols>
    <col min="1" max="1" width="15" customWidth="1"/>
    <col min="2" max="2" width="85.33203125" customWidth="1"/>
    <col min="3" max="3" width="44.33203125" customWidth="1"/>
    <col min="4" max="4" width="16" customWidth="1"/>
    <col min="5" max="5" width="18.6640625" customWidth="1"/>
    <col min="6" max="6" width="15.5546875" customWidth="1"/>
  </cols>
  <sheetData>
    <row r="1" spans="1:6" ht="31.2" x14ac:dyDescent="0.6">
      <c r="A1" s="531" t="s">
        <v>374</v>
      </c>
      <c r="B1" s="532"/>
      <c r="C1" s="532"/>
      <c r="D1" s="533"/>
      <c r="E1" s="532"/>
      <c r="F1" s="534"/>
    </row>
    <row r="2" spans="1:6" ht="62.25" customHeight="1" x14ac:dyDescent="0.3">
      <c r="A2" s="751" t="s">
        <v>375</v>
      </c>
      <c r="B2" s="752"/>
      <c r="C2" s="752"/>
      <c r="D2" s="752"/>
      <c r="E2" s="752"/>
      <c r="F2" s="753"/>
    </row>
    <row r="3" spans="1:6" ht="42" customHeight="1" x14ac:dyDescent="0.3">
      <c r="A3" s="425"/>
      <c r="B3" s="422" t="s">
        <v>376</v>
      </c>
      <c r="C3" s="872" t="s">
        <v>313</v>
      </c>
      <c r="D3" s="873"/>
      <c r="E3" s="423" t="s">
        <v>164</v>
      </c>
      <c r="F3" s="423" t="s">
        <v>165</v>
      </c>
    </row>
    <row r="4" spans="1:6" ht="96" customHeight="1" x14ac:dyDescent="0.3">
      <c r="A4" s="624" t="s">
        <v>166</v>
      </c>
      <c r="B4" s="763" t="s">
        <v>377</v>
      </c>
      <c r="C4" s="274" t="s">
        <v>378</v>
      </c>
      <c r="D4" s="194">
        <v>1</v>
      </c>
      <c r="E4" s="874"/>
      <c r="F4" s="797"/>
    </row>
    <row r="5" spans="1:6" ht="96" customHeight="1" x14ac:dyDescent="0.3">
      <c r="A5" s="625"/>
      <c r="B5" s="695"/>
      <c r="C5" s="182" t="s">
        <v>524</v>
      </c>
      <c r="D5" s="68">
        <v>2</v>
      </c>
      <c r="E5" s="875"/>
      <c r="F5" s="799"/>
    </row>
    <row r="6" spans="1:6" ht="126.6" customHeight="1" x14ac:dyDescent="0.3">
      <c r="A6" s="626"/>
      <c r="B6" s="587"/>
      <c r="C6" s="182" t="s">
        <v>379</v>
      </c>
      <c r="D6" s="114">
        <v>3</v>
      </c>
      <c r="E6" s="876"/>
      <c r="F6" s="798"/>
    </row>
    <row r="7" spans="1:6" ht="44.4" customHeight="1" x14ac:dyDescent="0.3">
      <c r="A7" s="265"/>
      <c r="B7" s="687" t="s">
        <v>170</v>
      </c>
      <c r="C7" s="688"/>
      <c r="D7" s="209">
        <f>D6</f>
        <v>3</v>
      </c>
      <c r="E7" s="209">
        <f>E4+E6</f>
        <v>0</v>
      </c>
      <c r="F7" s="209">
        <f>F4+F6</f>
        <v>0</v>
      </c>
    </row>
    <row r="8" spans="1:6" ht="21" x14ac:dyDescent="0.4">
      <c r="A8" s="319"/>
      <c r="B8" s="424"/>
      <c r="C8" s="8"/>
      <c r="D8" s="164"/>
      <c r="E8" s="8"/>
      <c r="F8" s="8"/>
    </row>
    <row r="9" spans="1:6" ht="275.39999999999998" customHeight="1" x14ac:dyDescent="0.3">
      <c r="A9" s="805" t="s">
        <v>329</v>
      </c>
      <c r="B9" s="806"/>
      <c r="C9" s="806"/>
      <c r="D9" s="806"/>
      <c r="E9" s="806"/>
      <c r="F9" s="807"/>
    </row>
    <row r="10" spans="1:6" ht="21" x14ac:dyDescent="0.4">
      <c r="A10" s="319"/>
      <c r="B10" s="8"/>
      <c r="C10" s="8"/>
      <c r="D10" s="163"/>
      <c r="E10" s="8"/>
      <c r="F10" s="8"/>
    </row>
    <row r="11" spans="1:6" ht="23.4" x14ac:dyDescent="0.45">
      <c r="A11" s="614" t="s">
        <v>128</v>
      </c>
      <c r="B11" s="614"/>
      <c r="C11" s="8"/>
      <c r="D11" s="163"/>
      <c r="E11" s="8"/>
      <c r="F11" s="8"/>
    </row>
  </sheetData>
  <mergeCells count="9">
    <mergeCell ref="A11:B11"/>
    <mergeCell ref="B7:C7"/>
    <mergeCell ref="A9:F9"/>
    <mergeCell ref="A2:F2"/>
    <mergeCell ref="C3:D3"/>
    <mergeCell ref="A4:A6"/>
    <mergeCell ref="B4:B6"/>
    <mergeCell ref="E4:E6"/>
    <mergeCell ref="F4:F6"/>
  </mergeCells>
  <hyperlinks>
    <hyperlink ref="A11" location="'Credit Summary!'!A1" display="Return to Credit Summary Table " xr:uid="{737DFA31-555A-4AA2-892E-A05214D39A71}"/>
    <hyperlink ref="A11:B11" location="'Credit Summary'!A1" display="Return to Credit Summary Table " xr:uid="{6BCF053D-3220-4F64-A151-02C17926B3E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C55D1-B012-47A2-850F-386897AFCDA7}">
  <dimension ref="A1:G13"/>
  <sheetViews>
    <sheetView zoomScale="70" zoomScaleNormal="70" workbookViewId="0">
      <selection activeCell="A13" sqref="A13:B13"/>
    </sheetView>
  </sheetViews>
  <sheetFormatPr defaultRowHeight="14.4" x14ac:dyDescent="0.3"/>
  <cols>
    <col min="1" max="1" width="12.109375" customWidth="1"/>
    <col min="2" max="2" width="66.88671875" customWidth="1"/>
    <col min="3" max="3" width="54.44140625" customWidth="1"/>
    <col min="4" max="4" width="21.88671875" customWidth="1"/>
    <col min="5" max="5" width="17" customWidth="1"/>
    <col min="6" max="7" width="14.44140625" customWidth="1"/>
  </cols>
  <sheetData>
    <row r="1" spans="1:7" ht="31.2" x14ac:dyDescent="0.6">
      <c r="A1" s="531" t="s">
        <v>380</v>
      </c>
      <c r="B1" s="532"/>
      <c r="C1" s="532"/>
      <c r="D1" s="533"/>
      <c r="E1" s="533"/>
      <c r="F1" s="532"/>
      <c r="G1" s="534"/>
    </row>
    <row r="2" spans="1:7" ht="52.5" customHeight="1" x14ac:dyDescent="0.3">
      <c r="A2" s="751" t="s">
        <v>381</v>
      </c>
      <c r="B2" s="752"/>
      <c r="C2" s="752"/>
      <c r="D2" s="752"/>
      <c r="E2" s="752"/>
      <c r="F2" s="752"/>
      <c r="G2" s="753"/>
    </row>
    <row r="3" spans="1:7" ht="42" customHeight="1" x14ac:dyDescent="0.3">
      <c r="A3" s="422"/>
      <c r="B3" s="422" t="s">
        <v>382</v>
      </c>
      <c r="C3" s="881" t="s">
        <v>313</v>
      </c>
      <c r="D3" s="882"/>
      <c r="E3" s="883"/>
      <c r="F3" s="423" t="s">
        <v>164</v>
      </c>
      <c r="G3" s="423" t="s">
        <v>165</v>
      </c>
    </row>
    <row r="4" spans="1:7" ht="42" customHeight="1" x14ac:dyDescent="0.3">
      <c r="A4" s="436"/>
      <c r="B4" s="437"/>
      <c r="C4" s="438"/>
      <c r="D4" s="439" t="s">
        <v>383</v>
      </c>
      <c r="E4" s="439" t="s">
        <v>384</v>
      </c>
      <c r="F4" s="440"/>
      <c r="G4" s="436"/>
    </row>
    <row r="5" spans="1:7" ht="102.75" customHeight="1" x14ac:dyDescent="0.3">
      <c r="A5" s="757" t="s">
        <v>166</v>
      </c>
      <c r="B5" s="757" t="s">
        <v>385</v>
      </c>
      <c r="C5" s="426" t="s">
        <v>525</v>
      </c>
      <c r="D5" s="427">
        <v>3</v>
      </c>
      <c r="E5" s="428">
        <v>6</v>
      </c>
      <c r="F5" s="787"/>
      <c r="G5" s="787"/>
    </row>
    <row r="6" spans="1:7" ht="108.75" customHeight="1" x14ac:dyDescent="0.3">
      <c r="A6" s="683"/>
      <c r="B6" s="683"/>
      <c r="C6" s="429" t="s">
        <v>526</v>
      </c>
      <c r="D6" s="430">
        <v>2</v>
      </c>
      <c r="E6" s="431">
        <v>4</v>
      </c>
      <c r="F6" s="685"/>
      <c r="G6" s="685"/>
    </row>
    <row r="7" spans="1:7" ht="111.75" customHeight="1" x14ac:dyDescent="0.3">
      <c r="A7" s="681"/>
      <c r="B7" s="681"/>
      <c r="C7" s="432" t="s">
        <v>527</v>
      </c>
      <c r="D7" s="433">
        <v>1</v>
      </c>
      <c r="E7" s="434">
        <v>2</v>
      </c>
      <c r="F7" s="696"/>
      <c r="G7" s="696"/>
    </row>
    <row r="8" spans="1:7" ht="39.9" customHeight="1" x14ac:dyDescent="0.3">
      <c r="A8" s="265"/>
      <c r="B8" s="687" t="s">
        <v>170</v>
      </c>
      <c r="C8" s="688"/>
      <c r="D8" s="209"/>
      <c r="E8" s="209">
        <f>E5</f>
        <v>6</v>
      </c>
      <c r="F8" s="209">
        <f>F5</f>
        <v>0</v>
      </c>
      <c r="G8" s="209">
        <f>G5</f>
        <v>0</v>
      </c>
    </row>
    <row r="9" spans="1:7" ht="29.4" customHeight="1" x14ac:dyDescent="0.4">
      <c r="A9" s="877" t="s">
        <v>386</v>
      </c>
      <c r="B9" s="877"/>
      <c r="C9" s="877"/>
      <c r="D9" s="877"/>
      <c r="E9" s="877"/>
      <c r="F9" s="8"/>
      <c r="G9" s="8"/>
    </row>
    <row r="10" spans="1:7" ht="21" x14ac:dyDescent="0.3">
      <c r="A10" s="435"/>
      <c r="B10" s="435"/>
      <c r="C10" s="435"/>
      <c r="D10" s="435"/>
      <c r="E10" s="435"/>
    </row>
    <row r="11" spans="1:7" ht="243" customHeight="1" x14ac:dyDescent="0.3">
      <c r="A11" s="878" t="s">
        <v>127</v>
      </c>
      <c r="B11" s="879"/>
      <c r="C11" s="879"/>
      <c r="D11" s="879"/>
      <c r="E11" s="879"/>
      <c r="F11" s="879"/>
      <c r="G11" s="880"/>
    </row>
    <row r="12" spans="1:7" x14ac:dyDescent="0.3">
      <c r="A12" s="272"/>
      <c r="D12" s="208"/>
      <c r="E12" s="208"/>
    </row>
    <row r="13" spans="1:7" ht="23.4" x14ac:dyDescent="0.45">
      <c r="A13" s="614" t="s">
        <v>128</v>
      </c>
      <c r="B13" s="614"/>
      <c r="C13" s="8"/>
      <c r="D13" s="163"/>
      <c r="E13" s="163"/>
      <c r="F13" s="8"/>
      <c r="G13" s="8"/>
    </row>
  </sheetData>
  <mergeCells count="10">
    <mergeCell ref="A13:B13"/>
    <mergeCell ref="B8:C8"/>
    <mergeCell ref="A9:E9"/>
    <mergeCell ref="A11:G11"/>
    <mergeCell ref="A2:G2"/>
    <mergeCell ref="C3:E3"/>
    <mergeCell ref="A5:A7"/>
    <mergeCell ref="B5:B7"/>
    <mergeCell ref="F5:F7"/>
    <mergeCell ref="G5:G7"/>
  </mergeCells>
  <hyperlinks>
    <hyperlink ref="A13" location="'Credit Summary!'!A1" display="Return to Credit Summary Table " xr:uid="{3C37134C-25BA-4CAB-8BEA-D849B60E73E7}"/>
    <hyperlink ref="A13:B13" location="'Credit Summary'!A1" display="Return to Credit Summary Table " xr:uid="{2722ED52-BFD5-42B0-8002-5BD439DAEF2B}"/>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3D300-DD3D-4B6B-BFD0-14425F31BF57}">
  <dimension ref="A1:E10"/>
  <sheetViews>
    <sheetView zoomScale="70" zoomScaleNormal="70" workbookViewId="0">
      <selection activeCell="A10" sqref="A10:B10"/>
    </sheetView>
  </sheetViews>
  <sheetFormatPr defaultRowHeight="14.4" x14ac:dyDescent="0.3"/>
  <cols>
    <col min="1" max="1" width="14" customWidth="1"/>
    <col min="2" max="2" width="91.6640625" customWidth="1"/>
    <col min="3" max="3" width="22.33203125" customWidth="1"/>
    <col min="4" max="4" width="18.33203125" customWidth="1"/>
    <col min="5" max="5" width="14.88671875" customWidth="1"/>
  </cols>
  <sheetData>
    <row r="1" spans="1:5" ht="31.2" x14ac:dyDescent="0.6">
      <c r="A1" s="531" t="s">
        <v>387</v>
      </c>
      <c r="B1" s="532"/>
      <c r="C1" s="532"/>
      <c r="D1" s="532"/>
      <c r="E1" s="534"/>
    </row>
    <row r="2" spans="1:5" ht="37.5" customHeight="1" x14ac:dyDescent="0.3">
      <c r="A2" s="751" t="s">
        <v>388</v>
      </c>
      <c r="B2" s="752"/>
      <c r="C2" s="752"/>
      <c r="D2" s="752"/>
      <c r="E2" s="753"/>
    </row>
    <row r="3" spans="1:5" ht="56.4" customHeight="1" x14ac:dyDescent="0.3">
      <c r="A3" s="444"/>
      <c r="B3" s="445" t="s">
        <v>389</v>
      </c>
      <c r="C3" s="446" t="s">
        <v>390</v>
      </c>
      <c r="D3" s="446" t="s">
        <v>164</v>
      </c>
      <c r="E3" s="446" t="s">
        <v>165</v>
      </c>
    </row>
    <row r="4" spans="1:5" x14ac:dyDescent="0.3">
      <c r="A4" s="694" t="s">
        <v>166</v>
      </c>
      <c r="B4" s="695" t="s">
        <v>391</v>
      </c>
      <c r="C4" s="625">
        <v>2</v>
      </c>
      <c r="D4" s="685"/>
      <c r="E4" s="685"/>
    </row>
    <row r="5" spans="1:5" ht="99.9" customHeight="1" x14ac:dyDescent="0.3">
      <c r="A5" s="694"/>
      <c r="B5" s="587"/>
      <c r="C5" s="626"/>
      <c r="D5" s="886"/>
      <c r="E5" s="886"/>
    </row>
    <row r="6" spans="1:5" ht="47.1" customHeight="1" x14ac:dyDescent="0.3">
      <c r="A6" s="265"/>
      <c r="B6" s="198" t="s">
        <v>170</v>
      </c>
      <c r="C6" s="209">
        <f>C4</f>
        <v>2</v>
      </c>
      <c r="D6" s="488">
        <f>D4</f>
        <v>0</v>
      </c>
      <c r="E6" s="209">
        <f>E4</f>
        <v>0</v>
      </c>
    </row>
    <row r="7" spans="1:5" ht="25.8" x14ac:dyDescent="0.5">
      <c r="A7" s="441"/>
      <c r="B7" s="442"/>
      <c r="C7" s="443"/>
      <c r="D7" s="443"/>
      <c r="E7" s="443"/>
    </row>
    <row r="8" spans="1:5" ht="222.6" customHeight="1" x14ac:dyDescent="0.3">
      <c r="A8" s="805" t="s">
        <v>127</v>
      </c>
      <c r="B8" s="884"/>
      <c r="C8" s="884"/>
      <c r="D8" s="884"/>
      <c r="E8" s="885"/>
    </row>
    <row r="9" spans="1:5" ht="25.8" x14ac:dyDescent="0.5">
      <c r="A9" s="441"/>
      <c r="B9" s="443"/>
      <c r="C9" s="443"/>
      <c r="D9" s="443"/>
      <c r="E9" s="443"/>
    </row>
    <row r="10" spans="1:5" ht="25.8" x14ac:dyDescent="0.5">
      <c r="A10" s="614" t="s">
        <v>128</v>
      </c>
      <c r="B10" s="614"/>
      <c r="C10" s="443"/>
      <c r="D10" s="443"/>
      <c r="E10" s="443"/>
    </row>
  </sheetData>
  <mergeCells count="8">
    <mergeCell ref="A10:B10"/>
    <mergeCell ref="A8:E8"/>
    <mergeCell ref="A2:E2"/>
    <mergeCell ref="A4:A5"/>
    <mergeCell ref="B4:B5"/>
    <mergeCell ref="C4:C5"/>
    <mergeCell ref="D4:D5"/>
    <mergeCell ref="E4:E5"/>
  </mergeCells>
  <hyperlinks>
    <hyperlink ref="A10" location="'Credit Summary!'!A1" display="Return to Credit Summary Table " xr:uid="{C2F1B393-79C4-4C6A-8F61-C956106E745F}"/>
    <hyperlink ref="A10:B10" location="'Credit Summary'!A1" display="Return to Credit Summary Table " xr:uid="{5681E77E-FEC1-4F06-9742-DE65502D710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4B0D-1881-4A8B-8AA9-CC01F4912734}">
  <dimension ref="A1:G45"/>
  <sheetViews>
    <sheetView topLeftCell="A3" zoomScale="60" zoomScaleNormal="60" workbookViewId="0">
      <selection activeCell="I9" sqref="I9"/>
    </sheetView>
  </sheetViews>
  <sheetFormatPr defaultRowHeight="14.4" x14ac:dyDescent="0.3"/>
  <cols>
    <col min="1" max="1" width="27.33203125" customWidth="1"/>
    <col min="2" max="2" width="10.44140625" customWidth="1"/>
    <col min="3" max="3" width="63.6640625" customWidth="1"/>
    <col min="4" max="4" width="59.44140625" customWidth="1"/>
    <col min="5" max="5" width="29.33203125" customWidth="1"/>
    <col min="6" max="6" width="30.44140625" customWidth="1"/>
    <col min="7" max="7" width="32.5546875" customWidth="1"/>
  </cols>
  <sheetData>
    <row r="1" spans="1:7" ht="25.8" x14ac:dyDescent="0.3">
      <c r="A1" s="580" t="s">
        <v>61</v>
      </c>
      <c r="B1" s="581"/>
      <c r="C1" s="581"/>
      <c r="D1" s="581"/>
      <c r="E1" s="581"/>
      <c r="F1" s="581"/>
      <c r="G1" s="582"/>
    </row>
    <row r="2" spans="1:7" ht="42.6" customHeight="1" thickBot="1" x14ac:dyDescent="0.35">
      <c r="A2" s="577" t="s">
        <v>427</v>
      </c>
      <c r="B2" s="578"/>
      <c r="C2" s="578"/>
      <c r="D2" s="578"/>
      <c r="E2" s="578"/>
      <c r="F2" s="578"/>
      <c r="G2" s="579"/>
    </row>
    <row r="3" spans="1:7" ht="42" x14ac:dyDescent="0.3">
      <c r="A3" s="59" t="s">
        <v>62</v>
      </c>
      <c r="B3" s="60"/>
      <c r="C3" s="61" t="s">
        <v>63</v>
      </c>
      <c r="D3" s="61" t="s">
        <v>64</v>
      </c>
      <c r="E3" s="61" t="s">
        <v>65</v>
      </c>
      <c r="F3" s="61" t="s">
        <v>66</v>
      </c>
      <c r="G3" s="62" t="s">
        <v>67</v>
      </c>
    </row>
    <row r="4" spans="1:7" ht="21" x14ac:dyDescent="0.3">
      <c r="A4" s="63"/>
      <c r="B4" s="64"/>
      <c r="C4" s="64"/>
      <c r="D4" s="65"/>
      <c r="E4" s="66"/>
      <c r="F4" s="66"/>
      <c r="G4" s="67"/>
    </row>
    <row r="5" spans="1:7" ht="21" x14ac:dyDescent="0.3">
      <c r="A5" s="583" t="s">
        <v>68</v>
      </c>
      <c r="B5" s="116"/>
      <c r="C5" s="116"/>
      <c r="D5" s="117"/>
      <c r="E5" s="117"/>
      <c r="F5" s="117"/>
      <c r="G5" s="118"/>
    </row>
    <row r="6" spans="1:7" ht="48" customHeight="1" x14ac:dyDescent="0.3">
      <c r="A6" s="583"/>
      <c r="B6" s="68"/>
      <c r="C6" s="462" t="s">
        <v>69</v>
      </c>
      <c r="D6" s="447" t="s">
        <v>69</v>
      </c>
      <c r="E6" s="465" t="s">
        <v>70</v>
      </c>
      <c r="F6" s="70" t="s">
        <v>71</v>
      </c>
      <c r="G6" s="71" t="s">
        <v>71</v>
      </c>
    </row>
    <row r="7" spans="1:7" ht="48" customHeight="1" x14ac:dyDescent="0.3">
      <c r="A7" s="583"/>
      <c r="B7" s="72"/>
      <c r="C7" s="463" t="s">
        <v>72</v>
      </c>
      <c r="D7" s="90" t="s">
        <v>72</v>
      </c>
      <c r="E7" s="466" t="s">
        <v>70</v>
      </c>
      <c r="F7" s="75" t="s">
        <v>71</v>
      </c>
      <c r="G7" s="76" t="s">
        <v>71</v>
      </c>
    </row>
    <row r="8" spans="1:7" ht="48" customHeight="1" x14ac:dyDescent="0.3">
      <c r="A8" s="115"/>
      <c r="B8" s="72"/>
      <c r="C8" s="463" t="s">
        <v>73</v>
      </c>
      <c r="D8" s="92" t="s">
        <v>74</v>
      </c>
      <c r="E8" s="466" t="s">
        <v>70</v>
      </c>
      <c r="F8" s="75" t="s">
        <v>71</v>
      </c>
      <c r="G8" s="76" t="s">
        <v>71</v>
      </c>
    </row>
    <row r="9" spans="1:7" ht="48" customHeight="1" x14ac:dyDescent="0.3">
      <c r="A9" s="115"/>
      <c r="B9" s="77"/>
      <c r="C9" s="464" t="s">
        <v>75</v>
      </c>
      <c r="D9" s="448" t="s">
        <v>76</v>
      </c>
      <c r="E9" s="467" t="s">
        <v>70</v>
      </c>
      <c r="F9" s="78" t="s">
        <v>71</v>
      </c>
      <c r="G9" s="79" t="s">
        <v>71</v>
      </c>
    </row>
    <row r="10" spans="1:7" ht="21" x14ac:dyDescent="0.3">
      <c r="A10" s="119" t="s">
        <v>77</v>
      </c>
      <c r="B10" s="123"/>
      <c r="C10" s="123"/>
      <c r="D10" s="124"/>
      <c r="E10" s="123"/>
      <c r="F10" s="125"/>
      <c r="G10" s="126"/>
    </row>
    <row r="11" spans="1:7" ht="48" customHeight="1" x14ac:dyDescent="0.3">
      <c r="A11" s="120" t="s">
        <v>78</v>
      </c>
      <c r="B11" s="457">
        <v>1.1000000000000001</v>
      </c>
      <c r="C11" s="458" t="s">
        <v>79</v>
      </c>
      <c r="D11" s="449" t="s">
        <v>80</v>
      </c>
      <c r="E11" s="539">
        <v>15</v>
      </c>
      <c r="F11" s="535">
        <f>'1.1 No SPS'!$D$10</f>
        <v>0</v>
      </c>
      <c r="G11" s="537">
        <f>'1.1 No SPS'!$E$10</f>
        <v>0</v>
      </c>
    </row>
    <row r="12" spans="1:7" ht="48" customHeight="1" x14ac:dyDescent="0.3">
      <c r="A12" s="121"/>
      <c r="B12" s="459">
        <v>1.2</v>
      </c>
      <c r="C12" s="460" t="s">
        <v>81</v>
      </c>
      <c r="D12" s="80" t="s">
        <v>82</v>
      </c>
      <c r="E12" s="540">
        <v>10</v>
      </c>
      <c r="F12" s="536">
        <f>'1.2 Setback'!$D$10</f>
        <v>0</v>
      </c>
      <c r="G12" s="538">
        <f>'1.2 Setback'!$E$10</f>
        <v>0</v>
      </c>
    </row>
    <row r="13" spans="1:7" ht="48" customHeight="1" x14ac:dyDescent="0.3">
      <c r="A13" s="121"/>
      <c r="B13" s="459">
        <v>1.3</v>
      </c>
      <c r="C13" s="460" t="s">
        <v>113</v>
      </c>
      <c r="D13" s="80" t="s">
        <v>392</v>
      </c>
      <c r="E13" s="536">
        <v>20</v>
      </c>
      <c r="F13" s="536">
        <f>'1.3 Hard Armour'!$E$16</f>
        <v>0</v>
      </c>
      <c r="G13" s="538">
        <f>'1.3 Hard Armour'!$F$16</f>
        <v>0</v>
      </c>
    </row>
    <row r="14" spans="1:7" ht="48" customHeight="1" x14ac:dyDescent="0.3">
      <c r="A14" s="122"/>
      <c r="B14" s="461">
        <v>1.4</v>
      </c>
      <c r="C14" s="460" t="s">
        <v>433</v>
      </c>
      <c r="D14" s="80" t="s">
        <v>83</v>
      </c>
      <c r="E14" s="536">
        <v>7</v>
      </c>
      <c r="F14" s="536">
        <f>'1.4 Groin Removal'!$E$8</f>
        <v>0</v>
      </c>
      <c r="G14" s="538">
        <f>'1.4 Groin Removal'!$F$8</f>
        <v>0</v>
      </c>
    </row>
    <row r="15" spans="1:7" ht="48" customHeight="1" x14ac:dyDescent="0.3">
      <c r="A15" s="122"/>
      <c r="B15" s="461">
        <v>1.5</v>
      </c>
      <c r="C15" s="460" t="s">
        <v>428</v>
      </c>
      <c r="D15" s="81" t="s">
        <v>430</v>
      </c>
      <c r="E15" s="536">
        <v>16</v>
      </c>
      <c r="F15" s="536">
        <f>'1.5 Nb Mgmt'!$E$16</f>
        <v>0</v>
      </c>
      <c r="G15" s="538">
        <f>'1.5 Nb Mgmt'!$F$16</f>
        <v>0</v>
      </c>
    </row>
    <row r="16" spans="1:7" ht="48" customHeight="1" x14ac:dyDescent="0.3">
      <c r="A16" s="122"/>
      <c r="B16" s="461">
        <v>1.6</v>
      </c>
      <c r="C16" s="460" t="s">
        <v>84</v>
      </c>
      <c r="D16" s="80" t="s">
        <v>85</v>
      </c>
      <c r="E16" s="536">
        <v>12</v>
      </c>
      <c r="F16" s="536">
        <f>'1.6 Retreat'!$E$7</f>
        <v>0</v>
      </c>
      <c r="G16" s="538">
        <f>'1.6 Retreat'!$F$7</f>
        <v>0</v>
      </c>
    </row>
    <row r="17" spans="1:7" ht="39.9" customHeight="1" x14ac:dyDescent="0.3">
      <c r="A17" s="122"/>
      <c r="B17" s="82"/>
      <c r="C17" s="64"/>
      <c r="D17" s="150" t="s">
        <v>86</v>
      </c>
      <c r="E17" s="541">
        <v>80</v>
      </c>
      <c r="F17" s="541">
        <f>SUM(F11:F16)</f>
        <v>0</v>
      </c>
      <c r="G17" s="542">
        <f>SUM(G11:G16)</f>
        <v>0</v>
      </c>
    </row>
    <row r="18" spans="1:7" ht="21" x14ac:dyDescent="0.3">
      <c r="A18" s="83"/>
      <c r="B18" s="84"/>
      <c r="C18" s="84"/>
      <c r="D18" s="84"/>
      <c r="E18" s="84"/>
      <c r="F18" s="85"/>
      <c r="G18" s="86"/>
    </row>
    <row r="19" spans="1:7" ht="48" customHeight="1" x14ac:dyDescent="0.3">
      <c r="A19" s="87" t="s">
        <v>87</v>
      </c>
      <c r="B19" s="451">
        <v>2.1</v>
      </c>
      <c r="C19" s="452" t="s">
        <v>431</v>
      </c>
      <c r="D19" s="98" t="s">
        <v>432</v>
      </c>
      <c r="E19" s="451">
        <v>8</v>
      </c>
      <c r="F19" s="451">
        <f>'2.1 Crit Habitat'!$E$10</f>
        <v>0</v>
      </c>
      <c r="G19" s="114">
        <f>'2.1 Crit Habitat'!$F$10</f>
        <v>0</v>
      </c>
    </row>
    <row r="20" spans="1:7" ht="48" customHeight="1" x14ac:dyDescent="0.3">
      <c r="A20" s="113"/>
      <c r="B20" s="453">
        <v>2.2000000000000002</v>
      </c>
      <c r="C20" s="454" t="s">
        <v>434</v>
      </c>
      <c r="D20" s="88" t="s">
        <v>435</v>
      </c>
      <c r="E20" s="543">
        <v>13</v>
      </c>
      <c r="F20" s="543">
        <f>'2.2 Riparian Veg'!$F$12</f>
        <v>0</v>
      </c>
      <c r="G20" s="544">
        <f>'2.2 Riparian Veg'!$G$12</f>
        <v>0</v>
      </c>
    </row>
    <row r="21" spans="1:7" ht="48" customHeight="1" x14ac:dyDescent="0.3">
      <c r="A21" s="89"/>
      <c r="B21" s="455">
        <v>2.2999999999999998</v>
      </c>
      <c r="C21" s="456" t="s">
        <v>88</v>
      </c>
      <c r="D21" s="90" t="s">
        <v>393</v>
      </c>
      <c r="E21" s="545">
        <v>5</v>
      </c>
      <c r="F21" s="545">
        <f>'2.3 TreesSnags'!$G$8</f>
        <v>0</v>
      </c>
      <c r="G21" s="546">
        <f>'2.3 TreesSnags'!$H$8</f>
        <v>0</v>
      </c>
    </row>
    <row r="22" spans="1:7" ht="48" customHeight="1" x14ac:dyDescent="0.3">
      <c r="A22" s="91"/>
      <c r="B22" s="455">
        <v>2.4</v>
      </c>
      <c r="C22" s="456" t="s">
        <v>395</v>
      </c>
      <c r="D22" s="92" t="s">
        <v>394</v>
      </c>
      <c r="E22" s="545">
        <v>4</v>
      </c>
      <c r="F22" s="545">
        <f>'2.4 Invasives'!$E$8</f>
        <v>0</v>
      </c>
      <c r="G22" s="546">
        <f>'2.4 Invasives'!$F$8</f>
        <v>0</v>
      </c>
    </row>
    <row r="23" spans="1:7" ht="48" customHeight="1" x14ac:dyDescent="0.3">
      <c r="A23" s="91"/>
      <c r="B23" s="455">
        <v>2.5</v>
      </c>
      <c r="C23" s="456" t="s">
        <v>112</v>
      </c>
      <c r="D23" s="90" t="s">
        <v>396</v>
      </c>
      <c r="E23" s="545">
        <v>6</v>
      </c>
      <c r="F23" s="545">
        <f>'2.5 Organic'!$E$10</f>
        <v>0</v>
      </c>
      <c r="G23" s="546">
        <f>'2.5 Organic'!$F$10</f>
        <v>0</v>
      </c>
    </row>
    <row r="24" spans="1:7" ht="48" customHeight="1" x14ac:dyDescent="0.3">
      <c r="A24" s="91"/>
      <c r="B24" s="455">
        <v>2.6</v>
      </c>
      <c r="C24" s="456" t="s">
        <v>89</v>
      </c>
      <c r="D24" s="92" t="s">
        <v>397</v>
      </c>
      <c r="E24" s="545">
        <v>7</v>
      </c>
      <c r="F24" s="545">
        <f>'2.6 Overwater'!$E$13</f>
        <v>0</v>
      </c>
      <c r="G24" s="546">
        <f>'2.6 Overwater'!$F$13</f>
        <v>0</v>
      </c>
    </row>
    <row r="25" spans="1:7" ht="48" customHeight="1" x14ac:dyDescent="0.3">
      <c r="A25" s="91"/>
      <c r="B25" s="455">
        <v>2.7</v>
      </c>
      <c r="C25" s="456" t="s">
        <v>90</v>
      </c>
      <c r="D25" s="92" t="s">
        <v>398</v>
      </c>
      <c r="E25" s="545">
        <v>3</v>
      </c>
      <c r="F25" s="545">
        <f>'2.7 Access'!$E$9</f>
        <v>0</v>
      </c>
      <c r="G25" s="546">
        <f>'2.7 Access'!$F$9</f>
        <v>0</v>
      </c>
    </row>
    <row r="26" spans="1:7" ht="39.9" customHeight="1" x14ac:dyDescent="0.3">
      <c r="A26" s="93"/>
      <c r="B26" s="82"/>
      <c r="C26" s="64"/>
      <c r="D26" s="149" t="s">
        <v>86</v>
      </c>
      <c r="E26" s="547">
        <v>46</v>
      </c>
      <c r="F26" s="547">
        <f>SUM(F19:F25)</f>
        <v>0</v>
      </c>
      <c r="G26" s="548">
        <f>SUM(G19:G25)</f>
        <v>0</v>
      </c>
    </row>
    <row r="27" spans="1:7" ht="21" x14ac:dyDescent="0.3">
      <c r="A27" s="127"/>
      <c r="B27" s="131"/>
      <c r="C27" s="132"/>
      <c r="D27" s="133"/>
      <c r="E27" s="134"/>
      <c r="F27" s="135"/>
      <c r="G27" s="136"/>
    </row>
    <row r="28" spans="1:7" ht="48" customHeight="1" x14ac:dyDescent="0.3">
      <c r="A28" s="584" t="s">
        <v>91</v>
      </c>
      <c r="B28" s="94">
        <v>3.1</v>
      </c>
      <c r="C28" s="95" t="s">
        <v>436</v>
      </c>
      <c r="D28" s="88" t="s">
        <v>92</v>
      </c>
      <c r="E28" s="549">
        <v>3</v>
      </c>
      <c r="F28" s="549">
        <f>'3.1 Disturbance'!$E$13</f>
        <v>0</v>
      </c>
      <c r="G28" s="550">
        <f>'3.1 Disturbance'!$F$13</f>
        <v>0</v>
      </c>
    </row>
    <row r="29" spans="1:7" ht="48" customHeight="1" x14ac:dyDescent="0.3">
      <c r="A29" s="584"/>
      <c r="B29" s="96">
        <v>3.2</v>
      </c>
      <c r="C29" s="97" t="s">
        <v>437</v>
      </c>
      <c r="D29" s="80" t="s">
        <v>438</v>
      </c>
      <c r="E29" s="551">
        <v>9</v>
      </c>
      <c r="F29" s="551">
        <f>'3.2 TreatRunoff'!$H$14</f>
        <v>0</v>
      </c>
      <c r="G29" s="552">
        <f>'3.2 TreatRunoff'!$I$14</f>
        <v>0</v>
      </c>
    </row>
    <row r="30" spans="1:7" ht="48" customHeight="1" x14ac:dyDescent="0.3">
      <c r="A30" s="128"/>
      <c r="B30" s="96">
        <v>3.3</v>
      </c>
      <c r="C30" s="97" t="s">
        <v>93</v>
      </c>
      <c r="D30" s="92" t="s">
        <v>94</v>
      </c>
      <c r="E30" s="551">
        <v>4</v>
      </c>
      <c r="F30" s="551">
        <f>'3.3 Products'!$E$8</f>
        <v>0</v>
      </c>
      <c r="G30" s="552">
        <f>'3.3 Products'!$F$8</f>
        <v>0</v>
      </c>
    </row>
    <row r="31" spans="1:7" ht="48" customHeight="1" x14ac:dyDescent="0.3">
      <c r="A31" s="129"/>
      <c r="B31" s="96">
        <v>3.4</v>
      </c>
      <c r="C31" s="97" t="s">
        <v>439</v>
      </c>
      <c r="D31" s="98" t="s">
        <v>95</v>
      </c>
      <c r="E31" s="551">
        <v>6</v>
      </c>
      <c r="F31" s="551">
        <f>'3.4 Creosote'!$E$8</f>
        <v>0</v>
      </c>
      <c r="G31" s="552">
        <f>'3.4 Creosote'!$F$8</f>
        <v>0</v>
      </c>
    </row>
    <row r="32" spans="1:7" ht="48" customHeight="1" x14ac:dyDescent="0.3">
      <c r="A32" s="129"/>
      <c r="B32" s="96">
        <v>3.5</v>
      </c>
      <c r="C32" s="97" t="s">
        <v>96</v>
      </c>
      <c r="D32" s="92" t="s">
        <v>97</v>
      </c>
      <c r="E32" s="551">
        <v>3</v>
      </c>
      <c r="F32" s="551">
        <f>'3.5 Herbicides'!$E$8</f>
        <v>0</v>
      </c>
      <c r="G32" s="552">
        <f>'3.5 Herbicides'!$F$8</f>
        <v>0</v>
      </c>
    </row>
    <row r="33" spans="1:7" ht="48" customHeight="1" x14ac:dyDescent="0.3">
      <c r="A33" s="128"/>
      <c r="B33" s="96">
        <v>3.6</v>
      </c>
      <c r="C33" s="97" t="s">
        <v>522</v>
      </c>
      <c r="D33" s="92" t="s">
        <v>98</v>
      </c>
      <c r="E33" s="551">
        <v>4</v>
      </c>
      <c r="F33" s="551">
        <f>'3.6 Sewage'!$D$8</f>
        <v>0</v>
      </c>
      <c r="G33" s="552">
        <f>'3.6 Sewage'!$E$8</f>
        <v>0</v>
      </c>
    </row>
    <row r="34" spans="1:7" ht="39.9" customHeight="1" x14ac:dyDescent="0.3">
      <c r="A34" s="130"/>
      <c r="B34" s="82"/>
      <c r="C34" s="64"/>
      <c r="D34" s="99" t="s">
        <v>99</v>
      </c>
      <c r="E34" s="553">
        <v>29</v>
      </c>
      <c r="F34" s="553">
        <f>SUM(F28:F33)</f>
        <v>0</v>
      </c>
      <c r="G34" s="554">
        <f>SUM(G28:G33)</f>
        <v>0</v>
      </c>
    </row>
    <row r="35" spans="1:7" ht="21" x14ac:dyDescent="0.3">
      <c r="A35" s="137"/>
      <c r="B35" s="142"/>
      <c r="C35" s="143"/>
      <c r="D35" s="144"/>
      <c r="E35" s="145"/>
      <c r="F35" s="146"/>
      <c r="G35" s="147"/>
    </row>
    <row r="36" spans="1:7" ht="48" customHeight="1" x14ac:dyDescent="0.3">
      <c r="A36" s="138" t="s">
        <v>100</v>
      </c>
      <c r="B36" s="450">
        <v>4.0999999999999996</v>
      </c>
      <c r="C36" s="69" t="s">
        <v>101</v>
      </c>
      <c r="D36" s="88" t="s">
        <v>102</v>
      </c>
      <c r="E36" s="555">
        <v>8</v>
      </c>
      <c r="F36" s="555">
        <f>'4.1 Collaboration'!$E$7</f>
        <v>0</v>
      </c>
      <c r="G36" s="556">
        <f>'4.1 Collaboration'!$F$7</f>
        <v>0</v>
      </c>
    </row>
    <row r="37" spans="1:7" ht="48" customHeight="1" x14ac:dyDescent="0.3">
      <c r="A37" s="139"/>
      <c r="B37" s="522">
        <v>4.2</v>
      </c>
      <c r="C37" s="73" t="s">
        <v>103</v>
      </c>
      <c r="D37" s="92" t="s">
        <v>104</v>
      </c>
      <c r="E37" s="74">
        <v>3</v>
      </c>
      <c r="F37" s="74">
        <f>'4.2 Education'!$E$7</f>
        <v>0</v>
      </c>
      <c r="G37" s="557">
        <f>'4.2 Education'!$F$7</f>
        <v>0</v>
      </c>
    </row>
    <row r="38" spans="1:7" ht="48" customHeight="1" x14ac:dyDescent="0.3">
      <c r="A38" s="140"/>
      <c r="B38" s="74">
        <v>4.3</v>
      </c>
      <c r="C38" s="73" t="s">
        <v>105</v>
      </c>
      <c r="D38" s="92" t="s">
        <v>106</v>
      </c>
      <c r="E38" s="74">
        <v>6</v>
      </c>
      <c r="F38" s="74">
        <f>'4.3 Covenant'!$F$8</f>
        <v>0</v>
      </c>
      <c r="G38" s="557">
        <f>'4.3 Covenant'!$G$8</f>
        <v>0</v>
      </c>
    </row>
    <row r="39" spans="1:7" ht="48" customHeight="1" x14ac:dyDescent="0.3">
      <c r="A39" s="140"/>
      <c r="B39" s="74">
        <v>4.4000000000000004</v>
      </c>
      <c r="C39" s="73" t="s">
        <v>107</v>
      </c>
      <c r="D39" s="92" t="s">
        <v>108</v>
      </c>
      <c r="E39" s="74">
        <v>2</v>
      </c>
      <c r="F39" s="74">
        <f>'4.4 Stewardship'!$D$6</f>
        <v>0</v>
      </c>
      <c r="G39" s="557">
        <f>'4.4 Stewardship'!$E$6</f>
        <v>0</v>
      </c>
    </row>
    <row r="40" spans="1:7" ht="39.9" customHeight="1" thickBot="1" x14ac:dyDescent="0.35">
      <c r="A40" s="141"/>
      <c r="B40" s="100"/>
      <c r="C40" s="101"/>
      <c r="D40" s="148" t="s">
        <v>86</v>
      </c>
      <c r="E40" s="558">
        <v>19</v>
      </c>
      <c r="F40" s="558">
        <f>SUM(F36:F39)</f>
        <v>0</v>
      </c>
      <c r="G40" s="559">
        <f>SUM(G36:G39)</f>
        <v>0</v>
      </c>
    </row>
    <row r="41" spans="1:7" ht="21.6" thickBot="1" x14ac:dyDescent="0.35">
      <c r="A41" s="102"/>
      <c r="B41" s="103"/>
      <c r="C41" s="104"/>
      <c r="D41" s="105"/>
      <c r="E41" s="106"/>
      <c r="F41" s="107"/>
      <c r="G41" s="107"/>
    </row>
    <row r="42" spans="1:7" ht="21.6" thickBot="1" x14ac:dyDescent="0.35">
      <c r="A42" s="102"/>
      <c r="B42" s="108"/>
      <c r="C42" s="108"/>
      <c r="D42" s="109" t="s">
        <v>109</v>
      </c>
      <c r="E42" s="560">
        <v>174</v>
      </c>
      <c r="F42" s="561">
        <f>F40+F34+F26+F17</f>
        <v>0</v>
      </c>
      <c r="G42" s="561">
        <f>G40+G34+G26+G17</f>
        <v>0</v>
      </c>
    </row>
    <row r="43" spans="1:7" ht="21" x14ac:dyDescent="0.3">
      <c r="A43" s="102"/>
      <c r="B43" s="108"/>
      <c r="C43" s="585"/>
      <c r="D43" s="585"/>
      <c r="E43" s="106"/>
      <c r="F43" s="110"/>
      <c r="G43" s="111"/>
    </row>
    <row r="44" spans="1:7" ht="95.4" customHeight="1" x14ac:dyDescent="0.3">
      <c r="A44" s="575" t="s">
        <v>440</v>
      </c>
      <c r="B44" s="575"/>
      <c r="C44" s="575"/>
      <c r="D44" s="576" t="s">
        <v>110</v>
      </c>
      <c r="E44" s="576"/>
      <c r="F44" s="576"/>
      <c r="G44" s="111"/>
    </row>
    <row r="45" spans="1:7" ht="91.5" customHeight="1" x14ac:dyDescent="0.3">
      <c r="A45" s="575" t="s">
        <v>441</v>
      </c>
      <c r="B45" s="575"/>
      <c r="C45" s="575"/>
      <c r="D45" s="576" t="s">
        <v>111</v>
      </c>
      <c r="E45" s="576"/>
      <c r="F45" s="576"/>
      <c r="G45" s="151"/>
    </row>
  </sheetData>
  <mergeCells count="9">
    <mergeCell ref="A45:C45"/>
    <mergeCell ref="D45:F45"/>
    <mergeCell ref="A2:G2"/>
    <mergeCell ref="A1:G1"/>
    <mergeCell ref="A5:A7"/>
    <mergeCell ref="A28:A29"/>
    <mergeCell ref="C43:D43"/>
    <mergeCell ref="A44:C44"/>
    <mergeCell ref="D44:F44"/>
  </mergeCells>
  <hyperlinks>
    <hyperlink ref="D7" location="'Site Design'!A1" display="Site Design Plan" xr:uid="{03CDDD78-DE83-48D6-A6FF-FEEA9B18A3F9}"/>
    <hyperlink ref="D8" location="'Env Mgmt'!A1" display="Env Mgmt Plan" xr:uid="{3C056CC8-53E3-433B-8EC4-D5691EC8BEC6}"/>
    <hyperlink ref="D9" location="'Crit Habitats'!A1" display="Critical Habitats" xr:uid="{08FEA550-AB36-4A22-B22B-90E5F1331532}"/>
    <hyperlink ref="D11" location="'1.1 No SPS'!A1" display="1.1 No SPS" xr:uid="{583809E3-436B-4403-A0A8-25C6022C2B0A}"/>
    <hyperlink ref="D12" location="'1.2 Setback'!A1" display="1.2 Setback" xr:uid="{59234B86-887D-474C-8F2C-B27FAAA5F8CD}"/>
    <hyperlink ref="D13" location="'1.3 Hard Armour'!A1" display="1.3 Hard Armour Removal" xr:uid="{D683819E-2BA1-4418-B45F-F86BCC2401A8}"/>
    <hyperlink ref="D14" location="'1.4 Groin Removal'!A1" display="1.4 Groin Removal" xr:uid="{A6CAC98F-155F-49AA-9E4B-1C4782C2CC9D}"/>
    <hyperlink ref="D15" location="'1.5 Nb Mgmt'!A1" display="1.5 Nature-Based Erosion &amp; Flood Management" xr:uid="{E547AAC9-83D2-43B8-A41B-E3B06B679B05}"/>
    <hyperlink ref="D16" location="'1.6 Retreat'!A1" display="1.6 Managed Retreat" xr:uid="{1041CF7D-B327-4B63-BD17-131869611BDD}"/>
    <hyperlink ref="D20" location="'2.2 Riparian Veg'!A1" display="2.2 Riparian Vegetation" xr:uid="{685D31CF-8632-4BCD-B510-4FABD2F94FF8}"/>
    <hyperlink ref="D21" location="'2.3 TreesSnags'!A1" display="2.3 Trees and Snags" xr:uid="{457462E6-4DB9-4B93-951B-DF048849E22B}"/>
    <hyperlink ref="D22" location="'2.4 Invasives'!A1" display="2.4 Invasive Plants" xr:uid="{2C4000BB-FFA9-4963-80BE-1FFF1A8AAE39}"/>
    <hyperlink ref="D23" location="'2.5 Organic'!A1" display="2.5 Organic Material" xr:uid="{932FA3E6-30CD-42DE-84C3-5D77A7BF932F}"/>
    <hyperlink ref="D24" location="'2.6 Overwater'!A1" display="2.6 Overwater Structures" xr:uid="{9EFD3CFD-A676-4722-8F88-3E20196459F0}"/>
    <hyperlink ref="D25" location="'2.7 Access'!A1" display="2.7 Access Design" xr:uid="{3369C8FD-2F23-4073-BC2D-49368C46BCCD}"/>
    <hyperlink ref="D28" location="'3.1 Disturbance'!A1" display="3.1 Site Disturbance" xr:uid="{C53C1968-F81E-4DA1-B38F-7B48E9D13C5B}"/>
    <hyperlink ref="D29" location="'3.2 TreatRunoff'!A1" display="3.2 Reduce and Treat Runoff'" xr:uid="{DA4EE4CC-E1DA-4DF1-AE5A-A8CFCA63A2AF}"/>
    <hyperlink ref="D30" location="'3.3 Products'!A1" display="3.3 Env. Products" xr:uid="{A3C95C37-A21B-4C3C-920B-C667032A8CB7}"/>
    <hyperlink ref="D31" location="'3.4 Creosote'!A1" display="3.4 Creosote Removal" xr:uid="{7E1830FA-D172-4713-BE6B-1C9C1C3EB385}"/>
    <hyperlink ref="D32" location="'3.5 Herbicides'!A1" display="3.5 Herbicides Pesticides" xr:uid="{B7DBCA92-78F6-4B63-9FC6-CEEE74840A07}"/>
    <hyperlink ref="D33" location="'3.6 Sewage'!A1" display="3.6 Sewage Treatment" xr:uid="{E240885E-59B1-4203-8067-5459148B39B4}"/>
    <hyperlink ref="D36" location="'4.1 Collaboration'!A1" display="4.1 Collaboration" xr:uid="{2C9FF3FF-86AC-4394-B37C-5D494D4C1D24}"/>
    <hyperlink ref="D37" location="'4.2 Education'!A1" display="4.2 Education" xr:uid="{0F9E9F25-699F-4D9D-B5C1-F2D5933D5FE1}"/>
    <hyperlink ref="D38" location="'4.3 Covenant'!A1" display="4.3 Covenant" xr:uid="{8F3BCA0D-BBFF-4684-B0CD-CB430E27DAD0}"/>
    <hyperlink ref="D39" location="'4.4 Stewardship'!A1" display="4.4 Stewardship" xr:uid="{FF5E407F-C427-4D1F-AA64-179198A320BB}"/>
    <hyperlink ref="D6" location="'Existing Conditions'!A1" display="Existing Conditions Plan" xr:uid="{AC127693-A1F9-4A6A-A231-35318E73AAC0}"/>
    <hyperlink ref="D19" location="'2.1 Crit Habitat'!A1" display="2.1 Critical and Sensitive Habitat" xr:uid="{B33C6DFC-3D8B-406C-B1BF-927136523AE4}"/>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D239-245C-4115-9BF6-C94C6306356B}">
  <dimension ref="A1:C30"/>
  <sheetViews>
    <sheetView zoomScale="70" zoomScaleNormal="70" workbookViewId="0"/>
  </sheetViews>
  <sheetFormatPr defaultRowHeight="14.4" x14ac:dyDescent="0.3"/>
  <cols>
    <col min="1" max="1" width="116.6640625" customWidth="1"/>
    <col min="2" max="3" width="20.5546875" customWidth="1"/>
  </cols>
  <sheetData>
    <row r="1" spans="1:3" ht="25.8" x14ac:dyDescent="0.5">
      <c r="A1" s="160" t="s">
        <v>114</v>
      </c>
      <c r="B1" s="162"/>
      <c r="C1" s="161"/>
    </row>
    <row r="2" spans="1:3" ht="81" customHeight="1" x14ac:dyDescent="0.3">
      <c r="A2" s="586" t="s">
        <v>115</v>
      </c>
      <c r="B2" s="587"/>
      <c r="C2" s="587"/>
    </row>
    <row r="3" spans="1:3" ht="58.5" customHeight="1" x14ac:dyDescent="0.3">
      <c r="A3" s="157" t="s">
        <v>116</v>
      </c>
      <c r="B3" s="158" t="s">
        <v>129</v>
      </c>
      <c r="C3" s="158" t="s">
        <v>130</v>
      </c>
    </row>
    <row r="4" spans="1:3" ht="42" customHeight="1" x14ac:dyDescent="0.3">
      <c r="A4" s="165" t="s">
        <v>117</v>
      </c>
      <c r="B4" s="166"/>
      <c r="C4" s="166"/>
    </row>
    <row r="5" spans="1:3" ht="42" customHeight="1" x14ac:dyDescent="0.3">
      <c r="A5" s="165" t="s">
        <v>118</v>
      </c>
      <c r="B5" s="166"/>
      <c r="C5" s="166"/>
    </row>
    <row r="6" spans="1:3" ht="42" customHeight="1" x14ac:dyDescent="0.3">
      <c r="A6" s="165" t="s">
        <v>119</v>
      </c>
      <c r="B6" s="166"/>
      <c r="C6" s="166"/>
    </row>
    <row r="7" spans="1:3" ht="42" customHeight="1" x14ac:dyDescent="0.3">
      <c r="A7" s="165" t="s">
        <v>120</v>
      </c>
      <c r="B7" s="166"/>
      <c r="C7" s="166"/>
    </row>
    <row r="8" spans="1:3" ht="42" customHeight="1" x14ac:dyDescent="0.3">
      <c r="A8" s="165" t="s">
        <v>121</v>
      </c>
      <c r="B8" s="166"/>
      <c r="C8" s="166"/>
    </row>
    <row r="9" spans="1:3" ht="42" customHeight="1" x14ac:dyDescent="0.3">
      <c r="A9" s="165" t="s">
        <v>122</v>
      </c>
      <c r="B9" s="166"/>
      <c r="C9" s="166"/>
    </row>
    <row r="10" spans="1:3" ht="42" customHeight="1" x14ac:dyDescent="0.3">
      <c r="A10" s="165" t="s">
        <v>123</v>
      </c>
      <c r="B10" s="167"/>
      <c r="C10" s="166"/>
    </row>
    <row r="11" spans="1:3" ht="42" customHeight="1" x14ac:dyDescent="0.3">
      <c r="A11" s="165" t="s">
        <v>442</v>
      </c>
      <c r="B11" s="166"/>
      <c r="C11" s="166"/>
    </row>
    <row r="12" spans="1:3" ht="48" customHeight="1" x14ac:dyDescent="0.3">
      <c r="A12" s="165" t="s">
        <v>445</v>
      </c>
      <c r="B12" s="166"/>
      <c r="C12" s="166"/>
    </row>
    <row r="13" spans="1:3" ht="42" customHeight="1" x14ac:dyDescent="0.3">
      <c r="A13" s="165" t="s">
        <v>124</v>
      </c>
      <c r="B13" s="166"/>
      <c r="C13" s="166"/>
    </row>
    <row r="14" spans="1:3" ht="42" customHeight="1" x14ac:dyDescent="0.3">
      <c r="A14" s="165" t="s">
        <v>446</v>
      </c>
      <c r="B14" s="166"/>
      <c r="C14" s="166"/>
    </row>
    <row r="15" spans="1:3" ht="42" customHeight="1" x14ac:dyDescent="0.3">
      <c r="A15" s="165" t="s">
        <v>125</v>
      </c>
      <c r="B15" s="166"/>
      <c r="C15" s="166"/>
    </row>
    <row r="16" spans="1:3" ht="42" customHeight="1" x14ac:dyDescent="0.3">
      <c r="A16" s="165" t="s">
        <v>131</v>
      </c>
      <c r="B16" s="166"/>
      <c r="C16" s="166"/>
    </row>
    <row r="17" spans="1:3" ht="66" customHeight="1" x14ac:dyDescent="0.3">
      <c r="A17" s="165" t="s">
        <v>447</v>
      </c>
      <c r="B17" s="166"/>
      <c r="C17" s="166"/>
    </row>
    <row r="18" spans="1:3" ht="42" customHeight="1" x14ac:dyDescent="0.3">
      <c r="A18" s="165" t="s">
        <v>126</v>
      </c>
      <c r="B18" s="166"/>
      <c r="C18" s="166"/>
    </row>
    <row r="19" spans="1:3" ht="42" customHeight="1" x14ac:dyDescent="0.3">
      <c r="A19" s="165" t="s">
        <v>448</v>
      </c>
      <c r="B19" s="166"/>
      <c r="C19" s="166"/>
    </row>
    <row r="20" spans="1:3" ht="42" customHeight="1" x14ac:dyDescent="0.3">
      <c r="A20" s="165" t="s">
        <v>449</v>
      </c>
      <c r="B20" s="166"/>
      <c r="C20" s="166"/>
    </row>
    <row r="21" spans="1:3" ht="72" customHeight="1" x14ac:dyDescent="0.3">
      <c r="A21" s="165" t="s">
        <v>132</v>
      </c>
      <c r="B21" s="166"/>
      <c r="C21" s="166"/>
    </row>
    <row r="22" spans="1:3" ht="63" customHeight="1" x14ac:dyDescent="0.3">
      <c r="A22" s="165" t="s">
        <v>450</v>
      </c>
      <c r="B22" s="166"/>
      <c r="C22" s="166"/>
    </row>
    <row r="23" spans="1:3" ht="87.9" customHeight="1" x14ac:dyDescent="0.3">
      <c r="A23" s="165" t="s">
        <v>451</v>
      </c>
      <c r="B23" s="166"/>
      <c r="C23" s="166"/>
    </row>
    <row r="24" spans="1:3" ht="42" customHeight="1" x14ac:dyDescent="0.3">
      <c r="A24" s="165" t="s">
        <v>452</v>
      </c>
      <c r="B24" s="166"/>
      <c r="C24" s="166"/>
    </row>
    <row r="25" spans="1:3" ht="42" customHeight="1" x14ac:dyDescent="0.3">
      <c r="A25" s="165" t="s">
        <v>453</v>
      </c>
      <c r="B25" s="168"/>
      <c r="C25" s="168"/>
    </row>
    <row r="26" spans="1:3" ht="21" x14ac:dyDescent="0.4">
      <c r="A26" s="169"/>
      <c r="B26" s="170"/>
      <c r="C26" s="170"/>
    </row>
    <row r="27" spans="1:3" ht="112.5" customHeight="1" x14ac:dyDescent="0.3">
      <c r="A27" s="588" t="s">
        <v>127</v>
      </c>
      <c r="B27" s="589"/>
      <c r="C27" s="590"/>
    </row>
    <row r="28" spans="1:3" ht="21" x14ac:dyDescent="0.4">
      <c r="A28" s="155"/>
      <c r="B28" s="8"/>
      <c r="C28" s="8"/>
    </row>
    <row r="29" spans="1:3" ht="23.4" x14ac:dyDescent="0.45">
      <c r="A29" s="497" t="s">
        <v>128</v>
      </c>
      <c r="B29" s="155"/>
      <c r="C29" s="8"/>
    </row>
    <row r="30" spans="1:3" ht="21" x14ac:dyDescent="0.4">
      <c r="A30" s="155"/>
      <c r="B30" s="8"/>
      <c r="C30" s="8"/>
    </row>
  </sheetData>
  <mergeCells count="2">
    <mergeCell ref="A2:C2"/>
    <mergeCell ref="A27:C27"/>
  </mergeCells>
  <hyperlinks>
    <hyperlink ref="A29" location="'Credit Summary'!A1" display="Return to Credit Summary Table " xr:uid="{DD94BDA9-82AE-4534-8911-2884B19D9E9B}"/>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45B8F-044A-4962-B2EC-6B61EF31A1E1}">
  <dimension ref="A1:E17"/>
  <sheetViews>
    <sheetView zoomScale="70" zoomScaleNormal="70" workbookViewId="0">
      <selection activeCell="B17" sqref="B17"/>
    </sheetView>
  </sheetViews>
  <sheetFormatPr defaultRowHeight="14.4" x14ac:dyDescent="0.3"/>
  <cols>
    <col min="1" max="1" width="9.88671875" customWidth="1"/>
    <col min="2" max="2" width="91" customWidth="1"/>
    <col min="3" max="3" width="19.6640625" customWidth="1"/>
    <col min="4" max="4" width="17.33203125" customWidth="1"/>
    <col min="5" max="5" width="16.109375" customWidth="1"/>
  </cols>
  <sheetData>
    <row r="1" spans="1:5" ht="26.1" customHeight="1" x14ac:dyDescent="0.5">
      <c r="A1" s="187" t="s">
        <v>133</v>
      </c>
      <c r="B1" s="188"/>
      <c r="C1" s="189"/>
      <c r="D1" s="190"/>
      <c r="E1" s="161"/>
    </row>
    <row r="2" spans="1:5" ht="72" customHeight="1" x14ac:dyDescent="0.3">
      <c r="A2" s="594" t="s">
        <v>134</v>
      </c>
      <c r="B2" s="595"/>
      <c r="C2" s="595"/>
      <c r="D2" s="595"/>
      <c r="E2" s="596"/>
    </row>
    <row r="3" spans="1:5" ht="41.4" x14ac:dyDescent="0.3">
      <c r="A3" s="597" t="s">
        <v>135</v>
      </c>
      <c r="B3" s="598"/>
      <c r="C3" s="172" t="s">
        <v>136</v>
      </c>
      <c r="D3" s="173" t="s">
        <v>145</v>
      </c>
      <c r="E3" s="173" t="s">
        <v>146</v>
      </c>
    </row>
    <row r="4" spans="1:5" ht="45" customHeight="1" x14ac:dyDescent="0.3">
      <c r="A4" s="599" t="s">
        <v>137</v>
      </c>
      <c r="B4" s="599"/>
      <c r="C4" s="175" t="s">
        <v>138</v>
      </c>
      <c r="D4" s="176"/>
      <c r="E4" s="176"/>
    </row>
    <row r="5" spans="1:5" ht="36" customHeight="1" x14ac:dyDescent="0.3">
      <c r="A5" s="599" t="s">
        <v>139</v>
      </c>
      <c r="B5" s="599"/>
      <c r="C5" s="175" t="s">
        <v>138</v>
      </c>
      <c r="D5" s="176"/>
      <c r="E5" s="176"/>
    </row>
    <row r="6" spans="1:5" ht="36" customHeight="1" x14ac:dyDescent="0.3">
      <c r="A6" s="599" t="s">
        <v>140</v>
      </c>
      <c r="B6" s="599"/>
      <c r="C6" s="175" t="s">
        <v>138</v>
      </c>
      <c r="D6" s="176"/>
      <c r="E6" s="176"/>
    </row>
    <row r="7" spans="1:5" ht="48.75" customHeight="1" x14ac:dyDescent="0.3">
      <c r="A7" s="599" t="s">
        <v>147</v>
      </c>
      <c r="B7" s="599"/>
      <c r="C7" s="175" t="s">
        <v>138</v>
      </c>
      <c r="D7" s="176"/>
      <c r="E7" s="176"/>
    </row>
    <row r="8" spans="1:5" ht="48.75" customHeight="1" x14ac:dyDescent="0.3">
      <c r="A8" s="600" t="s">
        <v>418</v>
      </c>
      <c r="B8" s="601"/>
      <c r="C8" s="175" t="s">
        <v>138</v>
      </c>
      <c r="D8" s="176"/>
      <c r="E8" s="176"/>
    </row>
    <row r="9" spans="1:5" ht="48.75" customHeight="1" x14ac:dyDescent="0.3">
      <c r="A9" s="599" t="s">
        <v>141</v>
      </c>
      <c r="B9" s="599"/>
      <c r="C9" s="175"/>
      <c r="D9" s="176"/>
      <c r="E9" s="176"/>
    </row>
    <row r="10" spans="1:5" ht="45.75" customHeight="1" x14ac:dyDescent="0.3">
      <c r="A10" s="599" t="s">
        <v>126</v>
      </c>
      <c r="B10" s="599"/>
      <c r="C10" s="175"/>
      <c r="D10" s="176"/>
      <c r="E10" s="176"/>
    </row>
    <row r="11" spans="1:5" ht="36" customHeight="1" x14ac:dyDescent="0.3">
      <c r="A11" s="599" t="s">
        <v>142</v>
      </c>
      <c r="B11" s="599"/>
      <c r="C11" s="175"/>
      <c r="D11" s="176"/>
      <c r="E11" s="176"/>
    </row>
    <row r="12" spans="1:5" ht="36" customHeight="1" x14ac:dyDescent="0.3">
      <c r="A12" s="599" t="s">
        <v>143</v>
      </c>
      <c r="B12" s="599"/>
      <c r="C12" s="175"/>
      <c r="D12" s="176"/>
      <c r="E12" s="176"/>
    </row>
    <row r="13" spans="1:5" ht="44.25" customHeight="1" x14ac:dyDescent="0.3">
      <c r="A13" s="599" t="s">
        <v>444</v>
      </c>
      <c r="B13" s="599"/>
      <c r="C13" s="175"/>
      <c r="D13" s="176"/>
      <c r="E13" s="176"/>
    </row>
    <row r="14" spans="1:5" ht="21" x14ac:dyDescent="0.4">
      <c r="A14" s="177"/>
      <c r="B14" s="178"/>
      <c r="C14" s="177"/>
      <c r="D14" s="179"/>
      <c r="E14" s="180"/>
    </row>
    <row r="15" spans="1:5" ht="201.6" customHeight="1" x14ac:dyDescent="0.3">
      <c r="A15" s="591" t="s">
        <v>144</v>
      </c>
      <c r="B15" s="592"/>
      <c r="C15" s="592"/>
      <c r="D15" s="592"/>
      <c r="E15" s="593"/>
    </row>
    <row r="16" spans="1:5" ht="21" x14ac:dyDescent="0.4">
      <c r="A16" s="8"/>
      <c r="B16" s="155"/>
      <c r="C16" s="8"/>
      <c r="D16" s="9"/>
      <c r="E16" s="8"/>
    </row>
    <row r="17" spans="2:5" ht="23.4" x14ac:dyDescent="0.45">
      <c r="B17" s="202" t="s">
        <v>128</v>
      </c>
      <c r="C17" s="8"/>
      <c r="D17" s="9"/>
      <c r="E17" s="8"/>
    </row>
  </sheetData>
  <mergeCells count="13">
    <mergeCell ref="A15:E15"/>
    <mergeCell ref="A2:E2"/>
    <mergeCell ref="A3:B3"/>
    <mergeCell ref="A4:B4"/>
    <mergeCell ref="A5:B5"/>
    <mergeCell ref="A6:B6"/>
    <mergeCell ref="A7:B7"/>
    <mergeCell ref="A9:B9"/>
    <mergeCell ref="A10:B10"/>
    <mergeCell ref="A11:B11"/>
    <mergeCell ref="A12:B12"/>
    <mergeCell ref="A13:B13"/>
    <mergeCell ref="A8:B8"/>
  </mergeCells>
  <hyperlinks>
    <hyperlink ref="B17" location="'Credit Summary'!A1" display="Return to Credit Summary Table " xr:uid="{9A30FF0A-6F61-40E7-BABC-6A89001DBE2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36724-3416-4140-B512-A9BA2739BBA3}">
  <dimension ref="A1:C15"/>
  <sheetViews>
    <sheetView zoomScale="70" zoomScaleNormal="70" workbookViewId="0">
      <selection activeCell="A15" sqref="A15"/>
    </sheetView>
  </sheetViews>
  <sheetFormatPr defaultRowHeight="14.4" x14ac:dyDescent="0.3"/>
  <cols>
    <col min="1" max="1" width="75.44140625" customWidth="1"/>
    <col min="2" max="2" width="17.109375" customWidth="1"/>
    <col min="3" max="3" width="14.44140625" customWidth="1"/>
  </cols>
  <sheetData>
    <row r="1" spans="1:3" ht="25.8" x14ac:dyDescent="0.5">
      <c r="A1" s="186" t="s">
        <v>148</v>
      </c>
      <c r="B1" s="156"/>
      <c r="C1" s="156"/>
    </row>
    <row r="2" spans="1:3" ht="77.400000000000006" customHeight="1" x14ac:dyDescent="0.3">
      <c r="A2" s="602" t="s">
        <v>149</v>
      </c>
      <c r="B2" s="603"/>
      <c r="C2" s="604"/>
    </row>
    <row r="3" spans="1:3" ht="54" customHeight="1" x14ac:dyDescent="0.3">
      <c r="A3" s="157" t="s">
        <v>150</v>
      </c>
      <c r="B3" s="173" t="s">
        <v>145</v>
      </c>
      <c r="C3" s="173" t="s">
        <v>146</v>
      </c>
    </row>
    <row r="4" spans="1:3" ht="45" customHeight="1" x14ac:dyDescent="0.3">
      <c r="A4" s="153" t="s">
        <v>151</v>
      </c>
      <c r="B4" s="154"/>
      <c r="C4" s="154"/>
    </row>
    <row r="5" spans="1:3" ht="45" customHeight="1" x14ac:dyDescent="0.3">
      <c r="A5" s="153" t="s">
        <v>152</v>
      </c>
      <c r="B5" s="154"/>
      <c r="C5" s="154"/>
    </row>
    <row r="6" spans="1:3" ht="45" customHeight="1" x14ac:dyDescent="0.3">
      <c r="A6" s="153" t="s">
        <v>153</v>
      </c>
      <c r="B6" s="154"/>
      <c r="C6" s="154"/>
    </row>
    <row r="7" spans="1:3" ht="45" customHeight="1" x14ac:dyDescent="0.3">
      <c r="A7" s="153" t="s">
        <v>154</v>
      </c>
      <c r="B7" s="154"/>
      <c r="C7" s="154"/>
    </row>
    <row r="8" spans="1:3" ht="45" customHeight="1" x14ac:dyDescent="0.3">
      <c r="A8" s="153" t="s">
        <v>155</v>
      </c>
      <c r="B8" s="154"/>
      <c r="C8" s="154"/>
    </row>
    <row r="9" spans="1:3" ht="54.75" customHeight="1" x14ac:dyDescent="0.3">
      <c r="A9" s="153" t="s">
        <v>156</v>
      </c>
      <c r="B9" s="154"/>
      <c r="C9" s="154"/>
    </row>
    <row r="10" spans="1:3" ht="57" customHeight="1" x14ac:dyDescent="0.3">
      <c r="A10" s="153" t="s">
        <v>157</v>
      </c>
      <c r="B10" s="154"/>
      <c r="C10" s="154"/>
    </row>
    <row r="11" spans="1:3" ht="67.5" customHeight="1" x14ac:dyDescent="0.3">
      <c r="A11" s="153" t="s">
        <v>443</v>
      </c>
      <c r="B11" s="154"/>
      <c r="C11" s="154"/>
    </row>
    <row r="12" spans="1:3" ht="21" x14ac:dyDescent="0.4">
      <c r="A12" s="171"/>
      <c r="B12" s="171"/>
      <c r="C12" s="171"/>
    </row>
    <row r="13" spans="1:3" ht="154.5" customHeight="1" x14ac:dyDescent="0.3">
      <c r="A13" s="605" t="s">
        <v>144</v>
      </c>
      <c r="B13" s="606"/>
      <c r="C13" s="607"/>
    </row>
    <row r="14" spans="1:3" ht="18" x14ac:dyDescent="0.35">
      <c r="A14" s="184"/>
      <c r="B14" s="185"/>
      <c r="C14" s="185"/>
    </row>
    <row r="15" spans="1:3" ht="23.4" x14ac:dyDescent="0.45">
      <c r="A15" s="202" t="s">
        <v>128</v>
      </c>
      <c r="B15" s="185"/>
      <c r="C15" s="185"/>
    </row>
  </sheetData>
  <mergeCells count="2">
    <mergeCell ref="A2:C2"/>
    <mergeCell ref="A13:C13"/>
  </mergeCells>
  <hyperlinks>
    <hyperlink ref="A15" location="'Credit Summary'!A1" display="Return to Credit Summary Table " xr:uid="{4956EDBB-253B-4824-9827-DF8806EA915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81F81-5688-4ACB-878E-2728FBD34266}">
  <dimension ref="A1:C9"/>
  <sheetViews>
    <sheetView zoomScale="70" zoomScaleNormal="70" workbookViewId="0">
      <selection activeCell="A9" sqref="A9"/>
    </sheetView>
  </sheetViews>
  <sheetFormatPr defaultRowHeight="14.4" x14ac:dyDescent="0.3"/>
  <cols>
    <col min="1" max="1" width="85" bestFit="1" customWidth="1"/>
    <col min="2" max="2" width="18.44140625" customWidth="1"/>
    <col min="3" max="3" width="14.109375" customWidth="1"/>
  </cols>
  <sheetData>
    <row r="1" spans="1:3" ht="25.8" x14ac:dyDescent="0.5">
      <c r="A1" s="192" t="s">
        <v>158</v>
      </c>
      <c r="B1" s="156"/>
      <c r="C1" s="156"/>
    </row>
    <row r="2" spans="1:3" s="193" customFormat="1" ht="114.9" customHeight="1" x14ac:dyDescent="0.3">
      <c r="A2" s="608" t="s">
        <v>416</v>
      </c>
      <c r="B2" s="609"/>
      <c r="C2" s="610"/>
    </row>
    <row r="3" spans="1:3" ht="63" customHeight="1" x14ac:dyDescent="0.3">
      <c r="A3" s="157" t="s">
        <v>159</v>
      </c>
      <c r="B3" s="173" t="s">
        <v>145</v>
      </c>
      <c r="C3" s="173" t="s">
        <v>146</v>
      </c>
    </row>
    <row r="4" spans="1:3" ht="216.75" customHeight="1" x14ac:dyDescent="0.3">
      <c r="A4" s="174" t="s">
        <v>454</v>
      </c>
      <c r="B4" s="176"/>
      <c r="C4" s="176"/>
    </row>
    <row r="5" spans="1:3" ht="177.9" customHeight="1" x14ac:dyDescent="0.3">
      <c r="A5" s="174" t="s">
        <v>417</v>
      </c>
      <c r="B5" s="176"/>
      <c r="C5" s="176"/>
    </row>
    <row r="6" spans="1:3" ht="21" x14ac:dyDescent="0.4">
      <c r="A6" s="177"/>
      <c r="B6" s="177"/>
      <c r="C6" s="177"/>
    </row>
    <row r="7" spans="1:3" ht="233.1" customHeight="1" x14ac:dyDescent="0.3">
      <c r="A7" s="611" t="s">
        <v>160</v>
      </c>
      <c r="B7" s="612"/>
      <c r="C7" s="613"/>
    </row>
    <row r="8" spans="1:3" ht="21" x14ac:dyDescent="0.4">
      <c r="A8" s="191"/>
      <c r="B8" s="8"/>
      <c r="C8" s="8"/>
    </row>
    <row r="9" spans="1:3" ht="23.4" x14ac:dyDescent="0.45">
      <c r="A9" s="202" t="s">
        <v>128</v>
      </c>
      <c r="B9" s="8"/>
      <c r="C9" s="8"/>
    </row>
  </sheetData>
  <mergeCells count="2">
    <mergeCell ref="A2:C2"/>
    <mergeCell ref="A7:C7"/>
  </mergeCells>
  <hyperlinks>
    <hyperlink ref="A9" location="'Credit Summary'!A1" display="Return to Credit Summary Table " xr:uid="{60D8F35B-2396-47EC-BEF3-394B80F10D1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7A1A6-EEE8-4A7C-BAB1-DE06550C68B9}">
  <dimension ref="A1:E14"/>
  <sheetViews>
    <sheetView topLeftCell="A2" zoomScale="70" zoomScaleNormal="70" workbookViewId="0">
      <selection activeCell="G9" sqref="G9"/>
    </sheetView>
  </sheetViews>
  <sheetFormatPr defaultRowHeight="14.4" x14ac:dyDescent="0.3"/>
  <cols>
    <col min="1" max="1" width="12" customWidth="1"/>
    <col min="2" max="2" width="98.6640625" customWidth="1"/>
    <col min="3" max="5" width="15.33203125" customWidth="1"/>
  </cols>
  <sheetData>
    <row r="1" spans="1:5" ht="30.9" customHeight="1" x14ac:dyDescent="0.6">
      <c r="A1" s="498" t="s">
        <v>161</v>
      </c>
      <c r="B1" s="499"/>
      <c r="C1" s="500"/>
      <c r="D1" s="500"/>
      <c r="E1" s="501"/>
    </row>
    <row r="2" spans="1:5" ht="276.75" customHeight="1" x14ac:dyDescent="0.3">
      <c r="A2" s="621" t="s">
        <v>455</v>
      </c>
      <c r="B2" s="622"/>
      <c r="C2" s="622"/>
      <c r="D2" s="622"/>
      <c r="E2" s="623"/>
    </row>
    <row r="3" spans="1:5" ht="42" customHeight="1" x14ac:dyDescent="0.3">
      <c r="A3" s="203"/>
      <c r="B3" s="204" t="s">
        <v>162</v>
      </c>
      <c r="C3" s="212" t="s">
        <v>163</v>
      </c>
      <c r="D3" s="212" t="s">
        <v>164</v>
      </c>
      <c r="E3" s="212" t="s">
        <v>165</v>
      </c>
    </row>
    <row r="4" spans="1:5" ht="14.4" customHeight="1" x14ac:dyDescent="0.3">
      <c r="A4" s="624" t="s">
        <v>166</v>
      </c>
      <c r="B4" s="627" t="s">
        <v>167</v>
      </c>
      <c r="C4" s="630"/>
      <c r="D4" s="633"/>
      <c r="E4" s="636"/>
    </row>
    <row r="5" spans="1:5" ht="14.4" customHeight="1" x14ac:dyDescent="0.3">
      <c r="A5" s="625"/>
      <c r="B5" s="628"/>
      <c r="C5" s="631"/>
      <c r="D5" s="634"/>
      <c r="E5" s="637"/>
    </row>
    <row r="6" spans="1:5" ht="14.4" customHeight="1" x14ac:dyDescent="0.3">
      <c r="A6" s="625"/>
      <c r="B6" s="628"/>
      <c r="C6" s="631"/>
      <c r="D6" s="634"/>
      <c r="E6" s="637"/>
    </row>
    <row r="7" spans="1:5" ht="14.4" customHeight="1" x14ac:dyDescent="0.3">
      <c r="A7" s="625"/>
      <c r="B7" s="629"/>
      <c r="C7" s="632"/>
      <c r="D7" s="635"/>
      <c r="E7" s="638"/>
    </row>
    <row r="8" spans="1:5" ht="41.25" customHeight="1" x14ac:dyDescent="0.3">
      <c r="A8" s="625"/>
      <c r="B8" s="195" t="s">
        <v>168</v>
      </c>
      <c r="C8" s="197">
        <v>10</v>
      </c>
      <c r="D8" s="210"/>
      <c r="E8" s="210"/>
    </row>
    <row r="9" spans="1:5" ht="41.25" customHeight="1" x14ac:dyDescent="0.3">
      <c r="A9" s="625"/>
      <c r="B9" s="195" t="s">
        <v>169</v>
      </c>
      <c r="C9" s="68">
        <v>15</v>
      </c>
      <c r="D9" s="196"/>
      <c r="E9" s="196"/>
    </row>
    <row r="10" spans="1:5" ht="48.75" customHeight="1" x14ac:dyDescent="0.3">
      <c r="A10" s="626"/>
      <c r="B10" s="198" t="s">
        <v>170</v>
      </c>
      <c r="C10" s="199">
        <f>C9</f>
        <v>15</v>
      </c>
      <c r="D10" s="199">
        <f>SUM(D8:D9)</f>
        <v>0</v>
      </c>
      <c r="E10" s="199">
        <f>SUM(E8:E9)</f>
        <v>0</v>
      </c>
    </row>
    <row r="11" spans="1:5" ht="201.75" customHeight="1" x14ac:dyDescent="0.3">
      <c r="A11" s="615" t="s">
        <v>171</v>
      </c>
      <c r="B11" s="616"/>
      <c r="C11" s="616"/>
      <c r="D11" s="616"/>
      <c r="E11" s="617"/>
    </row>
    <row r="12" spans="1:5" ht="198.6" customHeight="1" x14ac:dyDescent="0.3">
      <c r="A12" s="618" t="s">
        <v>172</v>
      </c>
      <c r="B12" s="619"/>
      <c r="C12" s="619"/>
      <c r="D12" s="619"/>
      <c r="E12" s="620"/>
    </row>
    <row r="13" spans="1:5" ht="23.4" x14ac:dyDescent="0.45">
      <c r="A13" s="200"/>
      <c r="B13" s="201"/>
      <c r="C13" s="201"/>
      <c r="D13" s="201"/>
      <c r="E13" s="201"/>
    </row>
    <row r="14" spans="1:5" ht="23.4" x14ac:dyDescent="0.45">
      <c r="A14" s="614" t="s">
        <v>128</v>
      </c>
      <c r="B14" s="614"/>
      <c r="C14" s="201"/>
      <c r="D14" s="201"/>
      <c r="E14" s="201"/>
    </row>
  </sheetData>
  <mergeCells count="9">
    <mergeCell ref="A14:B14"/>
    <mergeCell ref="A11:E11"/>
    <mergeCell ref="A12:E12"/>
    <mergeCell ref="A2:E2"/>
    <mergeCell ref="A4:A10"/>
    <mergeCell ref="B4:B7"/>
    <mergeCell ref="C4:C7"/>
    <mergeCell ref="D4:D7"/>
    <mergeCell ref="E4:E7"/>
  </mergeCells>
  <hyperlinks>
    <hyperlink ref="A14" location="'Credit Summary!'!A1" display="Return to Credit Summary Table " xr:uid="{3DDA685E-5F59-4A76-96CA-C0FC8F61CB98}"/>
    <hyperlink ref="A14:B14" location="'Credit Summary'!A1" display="Return to Credit Summary Table " xr:uid="{E93FBEE6-BCB1-439A-BDB8-79E251E0368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vt:i4>
      </vt:variant>
    </vt:vector>
  </HeadingPairs>
  <TitlesOfParts>
    <vt:vector size="34" baseType="lpstr">
      <vt:lpstr>Cover</vt:lpstr>
      <vt:lpstr>INSTRUCTIONS</vt:lpstr>
      <vt:lpstr>Information Sheet</vt:lpstr>
      <vt:lpstr>Credit Summary</vt:lpstr>
      <vt:lpstr>Existing Conditions</vt:lpstr>
      <vt:lpstr>Site Design</vt:lpstr>
      <vt:lpstr>Env Mgmt</vt:lpstr>
      <vt:lpstr>Crit Habitats</vt:lpstr>
      <vt:lpstr>1.1 No SPS</vt:lpstr>
      <vt:lpstr>1.2 Setback</vt:lpstr>
      <vt:lpstr>1.3 Hard Armour</vt:lpstr>
      <vt:lpstr>1.4 Groin Removal</vt:lpstr>
      <vt:lpstr>1.5 Nb Mgmt</vt:lpstr>
      <vt:lpstr>Emery Calc</vt:lpstr>
      <vt:lpstr>1.6 Retreat</vt:lpstr>
      <vt:lpstr>2.1 Crit Habitat</vt:lpstr>
      <vt:lpstr>2.2 Riparian Veg</vt:lpstr>
      <vt:lpstr>2.3 TreesSnags</vt:lpstr>
      <vt:lpstr>2.4 Invasives</vt:lpstr>
      <vt:lpstr>2.5 Organic</vt:lpstr>
      <vt:lpstr>2.6 Overwater</vt:lpstr>
      <vt:lpstr>2.7 Access</vt:lpstr>
      <vt:lpstr>3.1 Disturbance</vt:lpstr>
      <vt:lpstr>3.2 TreatRunoff</vt:lpstr>
      <vt:lpstr>3.3 Products</vt:lpstr>
      <vt:lpstr>3.4 Creosote</vt:lpstr>
      <vt:lpstr>3.5 Herbicides</vt:lpstr>
      <vt:lpstr>Landscape Maintenance</vt:lpstr>
      <vt:lpstr>3.6 Sewage</vt:lpstr>
      <vt:lpstr>4.1 Collaboration</vt:lpstr>
      <vt:lpstr>4.2 Education</vt:lpstr>
      <vt:lpstr>4.3 Covenant</vt:lpstr>
      <vt:lpstr>4.4 Stewardship</vt:lpstr>
      <vt:lpstr>Existing_Conditions_Plan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Kelly Umlah</dc:creator>
  <cp:lastModifiedBy>R Frappier</cp:lastModifiedBy>
  <dcterms:created xsi:type="dcterms:W3CDTF">2022-10-05T17:08:57Z</dcterms:created>
  <dcterms:modified xsi:type="dcterms:W3CDTF">2023-03-30T19:59:59Z</dcterms:modified>
</cp:coreProperties>
</file>